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Bodega\Documents\Bodega\Bodega Dekorarte\Proyectos\Decembrina\Arte\"/>
    </mc:Choice>
  </mc:AlternateContent>
  <bookViews>
    <workbookView xWindow="0" yWindow="0" windowWidth="19875" windowHeight="12630"/>
  </bookViews>
  <sheets>
    <sheet name="Hoja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242" i="1" l="1"/>
  <c r="G239" i="1" l="1"/>
  <c r="G236" i="1"/>
  <c r="G235" i="1"/>
  <c r="G234" i="1"/>
  <c r="G225" i="1"/>
  <c r="G230" i="1"/>
  <c r="G226" i="1"/>
  <c r="G223" i="1"/>
  <c r="G206" i="1"/>
  <c r="G205" i="1"/>
  <c r="G204" i="1"/>
  <c r="G201" i="1"/>
  <c r="G200" i="1"/>
  <c r="G199" i="1"/>
  <c r="G198" i="1"/>
  <c r="G197" i="1"/>
  <c r="G193" i="1"/>
  <c r="G189" i="1"/>
  <c r="G186" i="1"/>
  <c r="G184" i="1"/>
  <c r="G180" i="1"/>
  <c r="G179" i="1"/>
  <c r="G178" i="1"/>
  <c r="G177" i="1" l="1"/>
  <c r="G176" i="1"/>
  <c r="G174" i="1"/>
  <c r="G173" i="1"/>
  <c r="G149" i="1"/>
  <c r="G107" i="1"/>
  <c r="G105" i="1"/>
  <c r="G104" i="1"/>
  <c r="G99" i="1"/>
  <c r="G93" i="1"/>
  <c r="G87" i="1"/>
  <c r="G78" i="1"/>
  <c r="G71" i="1"/>
  <c r="G53" i="1"/>
  <c r="D242" i="1" l="1"/>
  <c r="F242" i="1" s="1"/>
</calcChain>
</file>

<file path=xl/sharedStrings.xml><?xml version="1.0" encoding="utf-8"?>
<sst xmlns="http://schemas.openxmlformats.org/spreadsheetml/2006/main" count="709" uniqueCount="176">
  <si>
    <t>NIT. 900,645,501-1</t>
  </si>
  <si>
    <t>IMAGEN</t>
  </si>
  <si>
    <t>DESCRIPCION</t>
  </si>
  <si>
    <t>ESTADO</t>
  </si>
  <si>
    <t>VALOR</t>
  </si>
  <si>
    <t>#</t>
  </si>
  <si>
    <t>ANOTACIONES</t>
  </si>
  <si>
    <t>No.</t>
  </si>
  <si>
    <t xml:space="preserve">TEL 467 4072 </t>
  </si>
  <si>
    <r>
      <rPr>
        <b/>
        <sz val="14"/>
        <color theme="1"/>
        <rFont val="Calibri"/>
        <family val="2"/>
        <scheme val="minor"/>
      </rPr>
      <t>Proyecto:</t>
    </r>
    <r>
      <rPr>
        <b/>
        <u/>
        <sz val="24"/>
        <color theme="1"/>
        <rFont val="Calibri"/>
        <family val="2"/>
        <scheme val="minor"/>
      </rPr>
      <t xml:space="preserve"> Decembrina.</t>
    </r>
    <r>
      <rPr>
        <b/>
        <sz val="20"/>
        <color theme="1"/>
        <rFont val="Calibri"/>
        <family val="2"/>
        <scheme val="minor"/>
      </rPr>
      <t xml:space="preserve">  </t>
    </r>
    <r>
      <rPr>
        <b/>
        <sz val="14"/>
        <color theme="1"/>
        <rFont val="Calibri"/>
        <family val="2"/>
        <scheme val="minor"/>
      </rPr>
      <t>Supervisor:</t>
    </r>
    <r>
      <rPr>
        <b/>
        <u/>
        <sz val="24"/>
        <color theme="1"/>
        <rFont val="Calibri"/>
        <family val="2"/>
        <scheme val="minor"/>
      </rPr>
      <t xml:space="preserve"> Anthony Gonzalez .</t>
    </r>
  </si>
  <si>
    <r>
      <rPr>
        <b/>
        <sz val="14"/>
        <color theme="1"/>
        <rFont val="Calibri"/>
        <family val="2"/>
        <scheme val="minor"/>
      </rPr>
      <t>Departamento:</t>
    </r>
    <r>
      <rPr>
        <b/>
        <u/>
        <sz val="24"/>
        <color theme="1"/>
        <rFont val="Calibri"/>
        <family val="2"/>
        <scheme val="minor"/>
      </rPr>
      <t xml:space="preserve"> Arte.</t>
    </r>
    <r>
      <rPr>
        <b/>
        <sz val="20"/>
        <color theme="1"/>
        <rFont val="Calibri"/>
        <family val="2"/>
        <scheme val="minor"/>
      </rPr>
      <t xml:space="preserve"> </t>
    </r>
    <r>
      <rPr>
        <b/>
        <sz val="14"/>
        <color theme="1"/>
        <rFont val="Calibri"/>
        <family val="2"/>
        <scheme val="minor"/>
      </rPr>
      <t>Responsable:</t>
    </r>
    <r>
      <rPr>
        <b/>
        <u/>
        <sz val="24"/>
        <color theme="1"/>
        <rFont val="Calibri"/>
        <family val="2"/>
        <scheme val="minor"/>
      </rPr>
      <t xml:space="preserve"> John Avendaño.</t>
    </r>
  </si>
  <si>
    <r>
      <t>Encargado:</t>
    </r>
    <r>
      <rPr>
        <b/>
        <u/>
        <sz val="24"/>
        <color theme="1"/>
        <rFont val="Calibri"/>
        <family val="2"/>
        <scheme val="minor"/>
      </rPr>
      <t xml:space="preserve"> Daniel Gongora.</t>
    </r>
    <r>
      <rPr>
        <b/>
        <sz val="20"/>
        <color theme="1"/>
        <rFont val="Calibri"/>
        <family val="2"/>
        <scheme val="minor"/>
      </rPr>
      <t xml:space="preserve"> </t>
    </r>
    <r>
      <rPr>
        <b/>
        <sz val="14"/>
        <color theme="1"/>
        <rFont val="Calibri"/>
        <family val="2"/>
        <scheme val="minor"/>
      </rPr>
      <t>Fecha:</t>
    </r>
    <r>
      <rPr>
        <b/>
        <u/>
        <sz val="20"/>
        <color theme="1"/>
        <rFont val="Calibri"/>
        <family val="2"/>
        <scheme val="minor"/>
      </rPr>
      <t xml:space="preserve"> </t>
    </r>
    <r>
      <rPr>
        <b/>
        <u/>
        <sz val="16"/>
        <color theme="1"/>
        <rFont val="Calibri"/>
        <family val="2"/>
        <scheme val="minor"/>
      </rPr>
      <t>Vie. 20/Noviembre/2020</t>
    </r>
  </si>
  <si>
    <t>Gorra</t>
  </si>
  <si>
    <t>Perfecto</t>
  </si>
  <si>
    <t>-</t>
  </si>
  <si>
    <t>De cuero</t>
  </si>
  <si>
    <t>Cuero/Tela</t>
  </si>
  <si>
    <t>1</t>
  </si>
  <si>
    <t>Tela</t>
  </si>
  <si>
    <t>Camiseta</t>
  </si>
  <si>
    <t>Pantaloneta</t>
  </si>
  <si>
    <t>Camisa</t>
  </si>
  <si>
    <t>Chaqueta</t>
  </si>
  <si>
    <t>Sueter</t>
  </si>
  <si>
    <t>Jean</t>
  </si>
  <si>
    <t>Regular</t>
  </si>
  <si>
    <t>Texturizado</t>
  </si>
  <si>
    <t>Mantel de picnic</t>
  </si>
  <si>
    <t>Cortina</t>
  </si>
  <si>
    <t>Manojo de llaves</t>
  </si>
  <si>
    <t>Época</t>
  </si>
  <si>
    <t>Imagen religiosa (virgen)</t>
  </si>
  <si>
    <t>Dados de tela</t>
  </si>
  <si>
    <t>Llavero</t>
  </si>
  <si>
    <t>Bueno</t>
  </si>
  <si>
    <t>Linterna</t>
  </si>
  <si>
    <t xml:space="preserve">Celulares </t>
  </si>
  <si>
    <t>$50.000 cada uno.</t>
  </si>
  <si>
    <t>Cobija</t>
  </si>
  <si>
    <t>Casco de moto</t>
  </si>
  <si>
    <t>Riata</t>
  </si>
  <si>
    <t>Correas militares</t>
  </si>
  <si>
    <t>Mini-ollas</t>
  </si>
  <si>
    <t>Lampara</t>
  </si>
  <si>
    <t>Bandeja de plata</t>
  </si>
  <si>
    <t>Repisa</t>
  </si>
  <si>
    <t>Saca-grapas</t>
  </si>
  <si>
    <t>$3.000 cada una.</t>
  </si>
  <si>
    <t>Letrero</t>
  </si>
  <si>
    <t>$20.000 cada una.</t>
  </si>
  <si>
    <t>Borrador</t>
  </si>
  <si>
    <t>Sello</t>
  </si>
  <si>
    <t>Huellero</t>
  </si>
  <si>
    <t>Ganchos</t>
  </si>
  <si>
    <t>$500 Cada uno.</t>
  </si>
  <si>
    <t>Abre huecos</t>
  </si>
  <si>
    <t>Objeto de oficina</t>
  </si>
  <si>
    <t>Plancha</t>
  </si>
  <si>
    <t>Objetos militares</t>
  </si>
  <si>
    <t>Cesta</t>
  </si>
  <si>
    <t>Microfono</t>
  </si>
  <si>
    <t xml:space="preserve">Cesta </t>
  </si>
  <si>
    <t>Libro</t>
  </si>
  <si>
    <t>Libreta</t>
  </si>
  <si>
    <t>Caperusas</t>
  </si>
  <si>
    <t>Caperusa</t>
  </si>
  <si>
    <t>Mueble</t>
  </si>
  <si>
    <t>Mesa</t>
  </si>
  <si>
    <t>Closed</t>
  </si>
  <si>
    <t>Freidora</t>
  </si>
  <si>
    <t>Mesas de noche</t>
  </si>
  <si>
    <t>Plantas artificiales</t>
  </si>
  <si>
    <t>Bolsa reciclable</t>
  </si>
  <si>
    <t>Silla plegable</t>
  </si>
  <si>
    <t>Sillas de madera</t>
  </si>
  <si>
    <t>Mesas de madera</t>
  </si>
  <si>
    <t>Vinilo adhesivo</t>
  </si>
  <si>
    <t>Sillas</t>
  </si>
  <si>
    <t>Almohadas</t>
  </si>
  <si>
    <t>Cubrelecho</t>
  </si>
  <si>
    <t>Manchado.</t>
  </si>
  <si>
    <t>Mesa auxiliar</t>
  </si>
  <si>
    <t xml:space="preserve">Cuadro </t>
  </si>
  <si>
    <t>Cuadro antiguo</t>
  </si>
  <si>
    <t>Cuadro</t>
  </si>
  <si>
    <t>Portaretratos</t>
  </si>
  <si>
    <t>Tablero de corcho</t>
  </si>
  <si>
    <t>Cofre</t>
  </si>
  <si>
    <t>Mazeta</t>
  </si>
  <si>
    <t>Herramienta</t>
  </si>
  <si>
    <t>Maleta</t>
  </si>
  <si>
    <t>Balon</t>
  </si>
  <si>
    <t>Sombrilla</t>
  </si>
  <si>
    <t>$20.000 c/u</t>
  </si>
  <si>
    <t>Parlante</t>
  </si>
  <si>
    <t>Galon</t>
  </si>
  <si>
    <t>Petaco</t>
  </si>
  <si>
    <t>Bolillo</t>
  </si>
  <si>
    <t>$30.000 c/u</t>
  </si>
  <si>
    <t>Velas</t>
  </si>
  <si>
    <t>+10</t>
  </si>
  <si>
    <t>Telefono</t>
  </si>
  <si>
    <t>Radio</t>
  </si>
  <si>
    <t>Sirena</t>
  </si>
  <si>
    <t>Olla</t>
  </si>
  <si>
    <t>Tasa de peltre</t>
  </si>
  <si>
    <t>Tasa</t>
  </si>
  <si>
    <t>Bowl</t>
  </si>
  <si>
    <t>Espejo</t>
  </si>
  <si>
    <t>Biblia</t>
  </si>
  <si>
    <t>Esposas</t>
  </si>
  <si>
    <t>Amuleto</t>
  </si>
  <si>
    <t>Zarten</t>
  </si>
  <si>
    <t>Placas de carro</t>
  </si>
  <si>
    <t>$15.000 c/u</t>
  </si>
  <si>
    <t>$35.000 c/u.</t>
  </si>
  <si>
    <t>Jarra</t>
  </si>
  <si>
    <t>Extensión</t>
  </si>
  <si>
    <t>$7.000 c/u.</t>
  </si>
  <si>
    <t>Luz de navidad</t>
  </si>
  <si>
    <t>Fajo de billetes</t>
  </si>
  <si>
    <t>Arma dummy</t>
  </si>
  <si>
    <t>Caja fuerte</t>
  </si>
  <si>
    <t>Cables</t>
  </si>
  <si>
    <t>Roseta</t>
  </si>
  <si>
    <t>$3.000 c/u.</t>
  </si>
  <si>
    <t>Cable</t>
  </si>
  <si>
    <t>Perfumes</t>
  </si>
  <si>
    <t>Cublecolchon</t>
  </si>
  <si>
    <t>Con forro</t>
  </si>
  <si>
    <t>Poltronas</t>
  </si>
  <si>
    <t>Perchero</t>
  </si>
  <si>
    <t>Estufa</t>
  </si>
  <si>
    <t>Bancas</t>
  </si>
  <si>
    <t>$60.000 c/u.</t>
  </si>
  <si>
    <t>Jaula</t>
  </si>
  <si>
    <t>Vasos de vidrio</t>
  </si>
  <si>
    <r>
      <t xml:space="preserve">Época </t>
    </r>
    <r>
      <rPr>
        <b/>
        <sz val="11"/>
        <color theme="0"/>
        <rFont val="Calibri"/>
        <family val="2"/>
        <scheme val="minor"/>
      </rPr>
      <t>$250.000 c/u</t>
    </r>
  </si>
  <si>
    <t>Tazas</t>
  </si>
  <si>
    <t>$7.500 c/u.</t>
  </si>
  <si>
    <t>Platos pequeños</t>
  </si>
  <si>
    <t>Tazones</t>
  </si>
  <si>
    <t xml:space="preserve">Platos </t>
  </si>
  <si>
    <t>$12.000 c/u.</t>
  </si>
  <si>
    <t>Plato</t>
  </si>
  <si>
    <t>Platos</t>
  </si>
  <si>
    <t>Herramientas</t>
  </si>
  <si>
    <t>4Espatulas         ($8.000 c/u) 1Destapador($6.000) 1PistolaSilicona ($25.000) 1IsopoFique.($5.000)</t>
  </si>
  <si>
    <t>Benjamin</t>
  </si>
  <si>
    <t>$15.000 c/u.</t>
  </si>
  <si>
    <t>Billar.</t>
  </si>
  <si>
    <t>Corona navideña</t>
  </si>
  <si>
    <t>Muñeco navideño</t>
  </si>
  <si>
    <t>Arreglo navideño</t>
  </si>
  <si>
    <t>Canastas</t>
  </si>
  <si>
    <t>$22.000 c/u.</t>
  </si>
  <si>
    <t>Reloj de mano</t>
  </si>
  <si>
    <t>$30.000 c/u.</t>
  </si>
  <si>
    <t>Cadena plata</t>
  </si>
  <si>
    <t>Pulsera</t>
  </si>
  <si>
    <t>Gafas</t>
  </si>
  <si>
    <t>Viajera</t>
  </si>
  <si>
    <t>Iman</t>
  </si>
  <si>
    <t>Parlantes|</t>
  </si>
  <si>
    <t>Tejas de zinc</t>
  </si>
  <si>
    <t>Escalera</t>
  </si>
  <si>
    <t>Grande$150.000 Pequeña$120.000</t>
  </si>
  <si>
    <t>Bicicleta</t>
  </si>
  <si>
    <r>
      <t xml:space="preserve">Época </t>
    </r>
    <r>
      <rPr>
        <b/>
        <sz val="11"/>
        <color theme="0"/>
        <rFont val="Calibri"/>
        <family val="2"/>
        <scheme val="minor"/>
      </rPr>
      <t>$30.000 c/u.</t>
    </r>
  </si>
  <si>
    <t>Trofeos</t>
  </si>
  <si>
    <r>
      <t xml:space="preserve">Época </t>
    </r>
    <r>
      <rPr>
        <b/>
        <sz val="11"/>
        <color theme="0"/>
        <rFont val="Calibri"/>
        <family val="2"/>
        <scheme val="minor"/>
      </rPr>
      <t>$80.000 c/u.</t>
    </r>
  </si>
  <si>
    <r>
      <t xml:space="preserve">Época </t>
    </r>
    <r>
      <rPr>
        <b/>
        <sz val="11"/>
        <color theme="0"/>
        <rFont val="Calibri"/>
        <family val="2"/>
        <scheme val="minor"/>
      </rPr>
      <t>$100.000 c/u.</t>
    </r>
  </si>
  <si>
    <t>Valorización total</t>
  </si>
  <si>
    <t>Valor Alquiler</t>
  </si>
  <si>
    <t>Cantidad total de Articulos</t>
  </si>
  <si>
    <r>
      <t>Salida de Bodega.</t>
    </r>
    <r>
      <rPr>
        <b/>
        <sz val="20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#A201120-1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</si>
</sst>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6" formatCode="&quot;$&quot;\ #,##0_);[Red]\(&quot;$&quot;\ #,##0\)"/>
    <numFmt numFmtId="164" formatCode="_-&quot;$&quot;* #,##0.00_-;\-&quot;$&quot;* #,##0.00_-;_-&quot;$&quot;* &quot;-&quot;??_-;_-@_-"/>
    <numFmt numFmtId="165" formatCode="&quot;$&quot;\ #,##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u/>
      <sz val="20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u/>
      <sz val="16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u/>
      <sz val="2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48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48"/>
      <color theme="1"/>
      <name val="Calibri"/>
      <scheme val="minor"/>
    </font>
    <font>
      <sz val="11"/>
      <name val="Calibri"/>
      <family val="2"/>
      <scheme val="minor"/>
    </font>
    <font>
      <sz val="48"/>
      <name val="Calibri"/>
      <family val="2"/>
      <scheme val="minor"/>
    </font>
    <font>
      <sz val="48"/>
      <color theme="0"/>
      <name val="Calibri"/>
      <family val="2"/>
      <scheme val="minor"/>
    </font>
    <font>
      <b/>
      <sz val="26"/>
      <color theme="0"/>
      <name val="Calibri"/>
      <family val="2"/>
      <scheme val="minor"/>
    </font>
    <font>
      <b/>
      <sz val="18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sz val="14"/>
      <name val="Calibri"/>
      <family val="2"/>
      <scheme val="minor"/>
    </font>
    <font>
      <sz val="28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CE010B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E9010C"/>
        <bgColor indexed="64"/>
      </patternFill>
    </fill>
    <fill>
      <patternFill patternType="solid">
        <fgColor rgb="FFFE545C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59999389629810485"/>
        <bgColor indexed="64"/>
      </patternFill>
    </fill>
  </fills>
  <borders count="20">
    <border>
      <left/>
      <right/>
      <top/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75">
    <xf numFmtId="0" fontId="0" fillId="0" borderId="0" xfId="0"/>
    <xf numFmtId="0" fontId="0" fillId="0" borderId="0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2" fillId="0" borderId="2" xfId="0" applyFont="1" applyBorder="1" applyAlignment="1">
      <alignment vertical="center" wrapText="1"/>
    </xf>
    <xf numFmtId="0" fontId="5" fillId="0" borderId="0" xfId="0" applyFont="1" applyBorder="1" applyAlignment="1">
      <alignment horizontal="center" vertical="center" wrapText="1"/>
    </xf>
    <xf numFmtId="0" fontId="12" fillId="0" borderId="0" xfId="0" applyFont="1" applyBorder="1" applyAlignment="1">
      <alignment horizontal="center" vertical="center" wrapText="1"/>
    </xf>
    <xf numFmtId="0" fontId="12" fillId="0" borderId="11" xfId="0" applyFont="1" applyBorder="1" applyAlignment="1">
      <alignment horizontal="center" vertical="center" wrapText="1"/>
    </xf>
    <xf numFmtId="0" fontId="12" fillId="0" borderId="10" xfId="0" applyFont="1" applyBorder="1" applyAlignment="1">
      <alignment horizontal="center" vertical="center" wrapText="1"/>
    </xf>
    <xf numFmtId="49" fontId="12" fillId="0" borderId="12" xfId="0" applyNumberFormat="1" applyFont="1" applyBorder="1" applyAlignment="1">
      <alignment horizontal="center" vertical="center" wrapText="1"/>
    </xf>
    <xf numFmtId="165" fontId="0" fillId="0" borderId="0" xfId="0" applyNumberFormat="1" applyBorder="1" applyAlignment="1">
      <alignment horizontal="center" vertical="center" wrapText="1"/>
    </xf>
    <xf numFmtId="165" fontId="2" fillId="0" borderId="4" xfId="1" applyNumberFormat="1" applyFont="1" applyBorder="1" applyAlignment="1">
      <alignment horizontal="center" vertical="center" wrapText="1"/>
    </xf>
    <xf numFmtId="0" fontId="14" fillId="0" borderId="11" xfId="0" applyFont="1" applyBorder="1" applyAlignment="1">
      <alignment horizontal="center" vertical="center" wrapText="1"/>
    </xf>
    <xf numFmtId="0" fontId="0" fillId="6" borderId="7" xfId="0" applyFill="1" applyBorder="1" applyAlignment="1">
      <alignment horizontal="center" vertical="center" wrapText="1"/>
    </xf>
    <xf numFmtId="0" fontId="13" fillId="6" borderId="11" xfId="0" applyFont="1" applyFill="1" applyBorder="1" applyAlignment="1">
      <alignment horizontal="center" vertical="center" wrapText="1"/>
    </xf>
    <xf numFmtId="0" fontId="17" fillId="6" borderId="11" xfId="0" applyFont="1" applyFill="1" applyBorder="1" applyAlignment="1">
      <alignment horizontal="center" vertical="center" wrapText="1"/>
    </xf>
    <xf numFmtId="0" fontId="18" fillId="6" borderId="10" xfId="0" applyFont="1" applyFill="1" applyBorder="1" applyAlignment="1">
      <alignment horizontal="center" vertical="center" wrapText="1"/>
    </xf>
    <xf numFmtId="0" fontId="13" fillId="6" borderId="7" xfId="0" applyFont="1" applyFill="1" applyBorder="1" applyAlignment="1">
      <alignment horizontal="center" vertical="center" wrapText="1"/>
    </xf>
    <xf numFmtId="0" fontId="19" fillId="6" borderId="9" xfId="0" applyFont="1" applyFill="1" applyBorder="1" applyAlignment="1">
      <alignment horizontal="center" vertical="center" wrapText="1"/>
    </xf>
    <xf numFmtId="165" fontId="20" fillId="6" borderId="11" xfId="0" applyNumberFormat="1" applyFont="1" applyFill="1" applyBorder="1" applyAlignment="1">
      <alignment horizontal="center" vertical="center" wrapText="1"/>
    </xf>
    <xf numFmtId="165" fontId="5" fillId="0" borderId="11" xfId="0" applyNumberFormat="1" applyFont="1" applyBorder="1" applyAlignment="1">
      <alignment horizontal="center" vertical="center" wrapText="1"/>
    </xf>
    <xf numFmtId="165" fontId="5" fillId="0" borderId="8" xfId="0" applyNumberFormat="1" applyFont="1" applyBorder="1" applyAlignment="1">
      <alignment horizontal="center" vertical="center" wrapText="1"/>
    </xf>
    <xf numFmtId="165" fontId="5" fillId="0" borderId="10" xfId="0" applyNumberFormat="1" applyFont="1" applyBorder="1" applyAlignment="1">
      <alignment horizontal="center" vertical="center" wrapText="1"/>
    </xf>
    <xf numFmtId="165" fontId="5" fillId="0" borderId="12" xfId="0" applyNumberFormat="1" applyFont="1" applyBorder="1" applyAlignment="1">
      <alignment horizontal="center" vertical="center" wrapText="1"/>
    </xf>
    <xf numFmtId="0" fontId="15" fillId="0" borderId="7" xfId="0" applyFont="1" applyFill="1" applyBorder="1" applyAlignment="1">
      <alignment horizontal="center" vertical="center" wrapText="1"/>
    </xf>
    <xf numFmtId="0" fontId="15" fillId="0" borderId="11" xfId="0" applyFont="1" applyFill="1" applyBorder="1" applyAlignment="1">
      <alignment horizontal="center" vertical="center" wrapText="1"/>
    </xf>
    <xf numFmtId="0" fontId="16" fillId="0" borderId="11" xfId="0" applyFont="1" applyFill="1" applyBorder="1" applyAlignment="1">
      <alignment horizontal="center" vertical="center" wrapText="1"/>
    </xf>
    <xf numFmtId="165" fontId="21" fillId="0" borderId="11" xfId="0" applyNumberFormat="1" applyFont="1" applyFill="1" applyBorder="1" applyAlignment="1">
      <alignment horizontal="center" vertical="center" wrapText="1"/>
    </xf>
    <xf numFmtId="6" fontId="0" fillId="0" borderId="10" xfId="0" applyNumberFormat="1" applyBorder="1" applyAlignment="1">
      <alignment horizontal="center" vertical="center" wrapText="1"/>
    </xf>
    <xf numFmtId="49" fontId="22" fillId="0" borderId="11" xfId="0" applyNumberFormat="1" applyFont="1" applyBorder="1" applyAlignment="1">
      <alignment horizontal="center" vertical="center" wrapText="1"/>
    </xf>
    <xf numFmtId="0" fontId="0" fillId="6" borderId="11" xfId="0" applyFill="1" applyBorder="1" applyAlignment="1">
      <alignment horizontal="center" vertical="center" wrapText="1"/>
    </xf>
    <xf numFmtId="0" fontId="12" fillId="6" borderId="11" xfId="0" applyFont="1" applyFill="1" applyBorder="1" applyAlignment="1">
      <alignment horizontal="center" vertical="center" wrapText="1"/>
    </xf>
    <xf numFmtId="165" fontId="5" fillId="6" borderId="11" xfId="0" applyNumberFormat="1" applyFont="1" applyFill="1" applyBorder="1" applyAlignment="1">
      <alignment horizontal="center" vertical="center" wrapText="1"/>
    </xf>
    <xf numFmtId="0" fontId="24" fillId="0" borderId="10" xfId="0" applyFont="1" applyFill="1" applyBorder="1" applyAlignment="1">
      <alignment horizontal="center" vertical="center" wrapText="1"/>
    </xf>
    <xf numFmtId="0" fontId="25" fillId="0" borderId="0" xfId="0" applyFont="1" applyBorder="1" applyAlignment="1">
      <alignment horizontal="center" vertical="center" wrapText="1"/>
    </xf>
    <xf numFmtId="165" fontId="26" fillId="7" borderId="18" xfId="0" applyNumberFormat="1" applyFont="1" applyFill="1" applyBorder="1" applyAlignment="1">
      <alignment horizontal="center" vertical="center" wrapText="1"/>
    </xf>
    <xf numFmtId="165" fontId="26" fillId="7" borderId="19" xfId="0" applyNumberFormat="1" applyFont="1" applyFill="1" applyBorder="1" applyAlignment="1">
      <alignment horizontal="center" vertical="center" wrapText="1"/>
    </xf>
    <xf numFmtId="0" fontId="28" fillId="8" borderId="17" xfId="0" applyFont="1" applyFill="1" applyBorder="1" applyAlignment="1">
      <alignment horizontal="center" vertical="center" wrapText="1"/>
    </xf>
    <xf numFmtId="165" fontId="28" fillId="8" borderId="17" xfId="0" applyNumberFormat="1" applyFont="1" applyFill="1" applyBorder="1" applyAlignment="1">
      <alignment horizontal="center" vertical="center" wrapText="1"/>
    </xf>
    <xf numFmtId="0" fontId="26" fillId="7" borderId="18" xfId="0" applyFont="1" applyFill="1" applyBorder="1" applyAlignment="1">
      <alignment horizontal="center" vertical="center" wrapText="1"/>
    </xf>
    <xf numFmtId="0" fontId="26" fillId="7" borderId="19" xfId="0" applyFont="1" applyFill="1" applyBorder="1" applyAlignment="1">
      <alignment horizontal="center" vertical="center" wrapText="1"/>
    </xf>
    <xf numFmtId="0" fontId="27" fillId="9" borderId="18" xfId="0" applyFont="1" applyFill="1" applyBorder="1" applyAlignment="1">
      <alignment horizontal="center" vertical="center" wrapText="1"/>
    </xf>
    <xf numFmtId="0" fontId="12" fillId="9" borderId="18" xfId="0" applyFont="1" applyFill="1" applyBorder="1" applyAlignment="1">
      <alignment horizontal="center" vertical="center" wrapText="1"/>
    </xf>
    <xf numFmtId="0" fontId="4" fillId="2" borderId="7" xfId="0" applyFont="1" applyFill="1" applyBorder="1" applyAlignment="1">
      <alignment horizontal="center" vertical="center" wrapText="1"/>
    </xf>
    <xf numFmtId="0" fontId="4" fillId="2" borderId="8" xfId="0" applyFont="1" applyFill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  <xf numFmtId="0" fontId="9" fillId="4" borderId="7" xfId="0" applyFont="1" applyFill="1" applyBorder="1" applyAlignment="1">
      <alignment horizontal="center" vertical="center" wrapText="1"/>
    </xf>
    <xf numFmtId="0" fontId="9" fillId="4" borderId="8" xfId="0" applyFont="1" applyFill="1" applyBorder="1" applyAlignment="1">
      <alignment horizontal="center" vertical="center" wrapText="1"/>
    </xf>
    <xf numFmtId="0" fontId="9" fillId="4" borderId="9" xfId="0" applyFont="1" applyFill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4" fillId="0" borderId="13" xfId="0" applyFont="1" applyBorder="1" applyAlignment="1">
      <alignment horizontal="center" vertical="center" wrapText="1"/>
    </xf>
    <xf numFmtId="0" fontId="6" fillId="3" borderId="7" xfId="0" applyFont="1" applyFill="1" applyBorder="1" applyAlignment="1">
      <alignment horizontal="center" vertical="center" wrapText="1"/>
    </xf>
    <xf numFmtId="0" fontId="6" fillId="3" borderId="8" xfId="0" applyFont="1" applyFill="1" applyBorder="1" applyAlignment="1">
      <alignment horizontal="center" vertical="center" wrapText="1"/>
    </xf>
    <xf numFmtId="0" fontId="6" fillId="3" borderId="9" xfId="0" applyFont="1" applyFill="1" applyBorder="1" applyAlignment="1">
      <alignment horizontal="center" vertical="center" wrapText="1"/>
    </xf>
    <xf numFmtId="0" fontId="9" fillId="5" borderId="7" xfId="0" applyFont="1" applyFill="1" applyBorder="1" applyAlignment="1">
      <alignment horizontal="center" vertical="center" wrapText="1"/>
    </xf>
    <xf numFmtId="0" fontId="9" fillId="5" borderId="8" xfId="0" applyFont="1" applyFill="1" applyBorder="1" applyAlignment="1">
      <alignment horizontal="center" vertical="center" wrapText="1"/>
    </xf>
    <xf numFmtId="0" fontId="9" fillId="5" borderId="9" xfId="0" applyFont="1" applyFill="1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 wrapText="1"/>
    </xf>
    <xf numFmtId="0" fontId="6" fillId="3" borderId="0" xfId="0" applyFont="1" applyFill="1" applyBorder="1" applyAlignment="1">
      <alignment horizontal="center" vertical="center" wrapText="1"/>
    </xf>
    <xf numFmtId="0" fontId="6" fillId="3" borderId="16" xfId="0" applyFont="1" applyFill="1" applyBorder="1" applyAlignment="1">
      <alignment horizontal="center" vertical="center" wrapText="1"/>
    </xf>
    <xf numFmtId="0" fontId="6" fillId="3" borderId="3" xfId="0" applyFont="1" applyFill="1" applyBorder="1" applyAlignment="1">
      <alignment horizontal="center" vertical="center" wrapText="1"/>
    </xf>
    <xf numFmtId="0" fontId="6" fillId="3" borderId="15" xfId="0" applyFont="1" applyFill="1" applyBorder="1" applyAlignment="1">
      <alignment horizontal="center" vertical="center" wrapText="1"/>
    </xf>
    <xf numFmtId="0" fontId="6" fillId="3" borderId="5" xfId="0" applyFont="1" applyFill="1" applyBorder="1" applyAlignment="1">
      <alignment horizontal="center" vertical="center" wrapText="1"/>
    </xf>
  </cellXfs>
  <cellStyles count="2">
    <cellStyle name="Moneda 2" xfId="1"/>
    <cellStyle name="Normal" xfId="0" builtinId="0"/>
  </cellStyles>
  <dxfs count="11"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/>
        <top style="thick">
          <color indexed="64"/>
        </top>
        <bottom style="thick">
          <color indexed="64"/>
        </bottom>
        <vertical/>
        <horizontal/>
      </border>
    </dxf>
    <dxf>
      <font>
        <strike val="0"/>
        <outline val="0"/>
        <shadow val="0"/>
        <u val="none"/>
        <vertAlign val="baseline"/>
        <sz val="14"/>
        <name val="Calibri"/>
        <scheme val="minor"/>
      </font>
      <numFmt numFmtId="165" formatCode="&quot;$&quot;\ #,##0"/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ck">
          <color indexed="64"/>
        </top>
        <bottom style="thick">
          <color indexed="64"/>
        </bottom>
      </border>
    </dxf>
    <dxf>
      <font>
        <strike val="0"/>
        <outline val="0"/>
        <shadow val="0"/>
        <vertAlign val="baseline"/>
        <sz val="48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ck">
          <color indexed="64"/>
        </top>
        <bottom style="thick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ck">
          <color indexed="64"/>
        </top>
        <bottom style="thick">
          <color indexed="64"/>
        </bottom>
        <vertical/>
        <horizontal/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ck">
          <color indexed="64"/>
        </top>
        <bottom style="thick">
          <color indexed="64"/>
        </bottom>
        <vertical/>
        <horizontal/>
      </border>
    </dxf>
    <dxf>
      <alignment horizontal="center" vertical="center" textRotation="0" wrapText="1" indent="0" justifyLastLine="0" shrinkToFit="0" readingOrder="0"/>
      <border diagonalUp="0" diagonalDown="0">
        <left style="thick">
          <color indexed="64"/>
        </left>
        <right/>
        <top style="thick">
          <color indexed="64"/>
        </top>
        <bottom style="thick">
          <color indexed="64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Calibri"/>
        <scheme val="minor"/>
      </font>
      <alignment horizontal="center" vertical="center" textRotation="0" wrapText="1" indent="0" justifyLastLine="0" shrinkToFit="0" readingOrder="0"/>
      <border diagonalUp="0" diagonalDown="0">
        <left/>
        <right style="thick">
          <color indexed="64"/>
        </right>
        <top style="thick">
          <color indexed="64"/>
        </top>
        <bottom style="thick">
          <color indexed="64"/>
        </bottom>
        <vertical/>
        <horizontal/>
      </border>
    </dxf>
    <dxf>
      <border outline="0">
        <left style="thick">
          <color indexed="64"/>
        </left>
        <right style="thick">
          <color indexed="64"/>
        </right>
        <top style="thick">
          <color indexed="64"/>
        </top>
        <bottom style="thick">
          <color indexed="64"/>
        </bottom>
      </border>
    </dxf>
    <dxf>
      <alignment horizontal="center" vertical="center" textRotation="0" wrapText="1" indent="0" justifyLastLine="0" shrinkToFit="0" readingOrder="0"/>
    </dxf>
    <dxf>
      <border outline="0">
        <bottom style="thick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ck">
          <color indexed="64"/>
        </left>
        <right style="thick">
          <color indexed="64"/>
        </right>
        <top/>
        <bottom/>
      </border>
    </dxf>
  </dxfs>
  <tableStyles count="0" defaultTableStyle="TableStyleMedium2" defaultPivotStyle="PivotStyleLight16"/>
  <colors>
    <mruColors>
      <color rgb="FFFE545C"/>
      <color rgb="FFE9010C"/>
      <color rgb="FFDD010B"/>
      <color rgb="FFCE010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jpeg"/><Relationship Id="rId170" Type="http://schemas.openxmlformats.org/officeDocument/2006/relationships/image" Target="../media/image170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26" Type="http://schemas.openxmlformats.org/officeDocument/2006/relationships/image" Target="../media/image226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181" Type="http://schemas.openxmlformats.org/officeDocument/2006/relationships/image" Target="../media/image181.jpeg"/><Relationship Id="rId216" Type="http://schemas.openxmlformats.org/officeDocument/2006/relationships/image" Target="../media/image216.jpeg"/><Relationship Id="rId237" Type="http://schemas.openxmlformats.org/officeDocument/2006/relationships/image" Target="../media/image237.jpe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71" Type="http://schemas.openxmlformats.org/officeDocument/2006/relationships/image" Target="../media/image171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27" Type="http://schemas.openxmlformats.org/officeDocument/2006/relationships/image" Target="../media/image227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jpeg"/><Relationship Id="rId182" Type="http://schemas.openxmlformats.org/officeDocument/2006/relationships/image" Target="../media/image182.jpeg"/><Relationship Id="rId217" Type="http://schemas.openxmlformats.org/officeDocument/2006/relationships/image" Target="../media/image217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51" Type="http://schemas.openxmlformats.org/officeDocument/2006/relationships/image" Target="../media/image151.jpeg"/><Relationship Id="rId172" Type="http://schemas.openxmlformats.org/officeDocument/2006/relationships/image" Target="../media/image172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28" Type="http://schemas.openxmlformats.org/officeDocument/2006/relationships/image" Target="../media/image228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62" Type="http://schemas.openxmlformats.org/officeDocument/2006/relationships/image" Target="../media/image162.jpeg"/><Relationship Id="rId183" Type="http://schemas.openxmlformats.org/officeDocument/2006/relationships/image" Target="../media/image183.jpeg"/><Relationship Id="rId218" Type="http://schemas.openxmlformats.org/officeDocument/2006/relationships/image" Target="../media/image218.jpeg"/><Relationship Id="rId239" Type="http://schemas.openxmlformats.org/officeDocument/2006/relationships/image" Target="../media/image239.jpeg"/><Relationship Id="rId250" Type="http://schemas.openxmlformats.org/officeDocument/2006/relationships/image" Target="../media/image250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31" Type="http://schemas.openxmlformats.org/officeDocument/2006/relationships/image" Target="../media/image131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14" Type="http://schemas.openxmlformats.org/officeDocument/2006/relationships/image" Target="../media/image14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8" Type="http://schemas.openxmlformats.org/officeDocument/2006/relationships/image" Target="../media/image8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jpe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3" Type="http://schemas.openxmlformats.org/officeDocument/2006/relationships/image" Target="../media/image153.jpe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78" Type="http://schemas.openxmlformats.org/officeDocument/2006/relationships/image" Target="../media/image78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jpeg"/><Relationship Id="rId210" Type="http://schemas.openxmlformats.org/officeDocument/2006/relationships/image" Target="../media/image21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1" Type="http://schemas.openxmlformats.org/officeDocument/2006/relationships/image" Target="../media/image1.pn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1282652</xdr:colOff>
      <xdr:row>1</xdr:row>
      <xdr:rowOff>14655</xdr:rowOff>
    </xdr:from>
    <xdr:to>
      <xdr:col>6</xdr:col>
      <xdr:colOff>40831</xdr:colOff>
      <xdr:row>2</xdr:row>
      <xdr:rowOff>776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229" y="117232"/>
          <a:ext cx="2911812" cy="1162739"/>
        </a:xfrm>
        <a:prstGeom prst="rect">
          <a:avLst/>
        </a:prstGeom>
      </xdr:spPr>
    </xdr:pic>
    <xdr:clientData/>
  </xdr:twoCellAnchor>
  <xdr:twoCellAnchor editAs="oneCell">
    <xdr:from>
      <xdr:col>2</xdr:col>
      <xdr:colOff>91653</xdr:colOff>
      <xdr:row>9</xdr:row>
      <xdr:rowOff>34420</xdr:rowOff>
    </xdr:from>
    <xdr:to>
      <xdr:col>2</xdr:col>
      <xdr:colOff>1362502</xdr:colOff>
      <xdr:row>9</xdr:row>
      <xdr:rowOff>1441152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841" y="3526920"/>
          <a:ext cx="1270849" cy="1406732"/>
        </a:xfrm>
        <a:prstGeom prst="rect">
          <a:avLst/>
        </a:prstGeom>
      </xdr:spPr>
    </xdr:pic>
    <xdr:clientData/>
  </xdr:twoCellAnchor>
  <xdr:twoCellAnchor editAs="oneCell">
    <xdr:from>
      <xdr:col>2</xdr:col>
      <xdr:colOff>113394</xdr:colOff>
      <xdr:row>10</xdr:row>
      <xdr:rowOff>29595</xdr:rowOff>
    </xdr:from>
    <xdr:to>
      <xdr:col>2</xdr:col>
      <xdr:colOff>1359202</xdr:colOff>
      <xdr:row>10</xdr:row>
      <xdr:rowOff>1456021</xdr:rowOff>
    </xdr:to>
    <xdr:pic>
      <xdr:nvPicPr>
        <xdr:cNvPr id="5" name="Imagen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582" y="4998470"/>
          <a:ext cx="1245808" cy="1426426"/>
        </a:xfrm>
        <a:prstGeom prst="rect">
          <a:avLst/>
        </a:prstGeom>
      </xdr:spPr>
    </xdr:pic>
    <xdr:clientData/>
  </xdr:twoCellAnchor>
  <xdr:twoCellAnchor editAs="oneCell">
    <xdr:from>
      <xdr:col>2</xdr:col>
      <xdr:colOff>41100</xdr:colOff>
      <xdr:row>11</xdr:row>
      <xdr:rowOff>43983</xdr:rowOff>
    </xdr:from>
    <xdr:to>
      <xdr:col>2</xdr:col>
      <xdr:colOff>1448214</xdr:colOff>
      <xdr:row>11</xdr:row>
      <xdr:rowOff>1441917</xdr:rowOff>
    </xdr:to>
    <xdr:pic>
      <xdr:nvPicPr>
        <xdr:cNvPr id="6" name="Imagen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288" y="6489233"/>
          <a:ext cx="1407114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73788</xdr:colOff>
      <xdr:row>12</xdr:row>
      <xdr:rowOff>31168</xdr:rowOff>
    </xdr:from>
    <xdr:to>
      <xdr:col>2</xdr:col>
      <xdr:colOff>1396239</xdr:colOff>
      <xdr:row>12</xdr:row>
      <xdr:rowOff>1453318</xdr:rowOff>
    </xdr:to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976" y="7952793"/>
          <a:ext cx="1322451" cy="1422150"/>
        </a:xfrm>
        <a:prstGeom prst="rect">
          <a:avLst/>
        </a:prstGeom>
      </xdr:spPr>
    </xdr:pic>
    <xdr:clientData/>
  </xdr:twoCellAnchor>
  <xdr:twoCellAnchor editAs="oneCell">
    <xdr:from>
      <xdr:col>2</xdr:col>
      <xdr:colOff>97940</xdr:colOff>
      <xdr:row>13</xdr:row>
      <xdr:rowOff>30141</xdr:rowOff>
    </xdr:from>
    <xdr:to>
      <xdr:col>2</xdr:col>
      <xdr:colOff>1356206</xdr:colOff>
      <xdr:row>13</xdr:row>
      <xdr:rowOff>1446204</xdr:rowOff>
    </xdr:to>
    <xdr:pic>
      <xdr:nvPicPr>
        <xdr:cNvPr id="8" name="Imagen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2128" y="9428141"/>
          <a:ext cx="1258266" cy="1416063"/>
        </a:xfrm>
        <a:prstGeom prst="rect">
          <a:avLst/>
        </a:prstGeom>
      </xdr:spPr>
    </xdr:pic>
    <xdr:clientData/>
  </xdr:twoCellAnchor>
  <xdr:twoCellAnchor editAs="oneCell">
    <xdr:from>
      <xdr:col>2</xdr:col>
      <xdr:colOff>99589</xdr:colOff>
      <xdr:row>14</xdr:row>
      <xdr:rowOff>34479</xdr:rowOff>
    </xdr:from>
    <xdr:to>
      <xdr:col>2</xdr:col>
      <xdr:colOff>1370438</xdr:colOff>
      <xdr:row>14</xdr:row>
      <xdr:rowOff>1453648</xdr:rowOff>
    </xdr:to>
    <xdr:pic>
      <xdr:nvPicPr>
        <xdr:cNvPr id="9" name="Imagen 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777" y="10908854"/>
          <a:ext cx="1270849" cy="1419169"/>
        </a:xfrm>
        <a:prstGeom prst="rect">
          <a:avLst/>
        </a:prstGeom>
      </xdr:spPr>
    </xdr:pic>
    <xdr:clientData/>
  </xdr:twoCellAnchor>
  <xdr:twoCellAnchor editAs="oneCell">
    <xdr:from>
      <xdr:col>2</xdr:col>
      <xdr:colOff>32367</xdr:colOff>
      <xdr:row>15</xdr:row>
      <xdr:rowOff>165292</xdr:rowOff>
    </xdr:from>
    <xdr:to>
      <xdr:col>2</xdr:col>
      <xdr:colOff>1432299</xdr:colOff>
      <xdr:row>15</xdr:row>
      <xdr:rowOff>1320609</xdr:rowOff>
    </xdr:to>
    <xdr:pic>
      <xdr:nvPicPr>
        <xdr:cNvPr id="10" name="Imagen 9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555" y="12516042"/>
          <a:ext cx="1399932" cy="1155317"/>
        </a:xfrm>
        <a:prstGeom prst="rect">
          <a:avLst/>
        </a:prstGeom>
      </xdr:spPr>
    </xdr:pic>
    <xdr:clientData/>
  </xdr:twoCellAnchor>
  <xdr:twoCellAnchor editAs="oneCell">
    <xdr:from>
      <xdr:col>2</xdr:col>
      <xdr:colOff>129021</xdr:colOff>
      <xdr:row>16</xdr:row>
      <xdr:rowOff>33965</xdr:rowOff>
    </xdr:from>
    <xdr:to>
      <xdr:col>2</xdr:col>
      <xdr:colOff>1319345</xdr:colOff>
      <xdr:row>16</xdr:row>
      <xdr:rowOff>1451936</xdr:rowOff>
    </xdr:to>
    <xdr:pic>
      <xdr:nvPicPr>
        <xdr:cNvPr id="11" name="Imagen 10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99385" y="13974914"/>
          <a:ext cx="1417971" cy="1190324"/>
        </a:xfrm>
        <a:prstGeom prst="rect">
          <a:avLst/>
        </a:prstGeom>
      </xdr:spPr>
    </xdr:pic>
    <xdr:clientData/>
  </xdr:twoCellAnchor>
  <xdr:twoCellAnchor editAs="oneCell">
    <xdr:from>
      <xdr:col>2</xdr:col>
      <xdr:colOff>190445</xdr:colOff>
      <xdr:row>17</xdr:row>
      <xdr:rowOff>31672</xdr:rowOff>
    </xdr:from>
    <xdr:to>
      <xdr:col>2</xdr:col>
      <xdr:colOff>1257359</xdr:colOff>
      <xdr:row>17</xdr:row>
      <xdr:rowOff>1454224</xdr:rowOff>
    </xdr:to>
    <xdr:pic>
      <xdr:nvPicPr>
        <xdr:cNvPr id="12" name="Imagen 11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4633" y="15335172"/>
          <a:ext cx="1066914" cy="1422552"/>
        </a:xfrm>
        <a:prstGeom prst="rect">
          <a:avLst/>
        </a:prstGeom>
      </xdr:spPr>
    </xdr:pic>
    <xdr:clientData/>
  </xdr:twoCellAnchor>
  <xdr:twoCellAnchor editAs="oneCell">
    <xdr:from>
      <xdr:col>2</xdr:col>
      <xdr:colOff>91649</xdr:colOff>
      <xdr:row>18</xdr:row>
      <xdr:rowOff>32464</xdr:rowOff>
    </xdr:from>
    <xdr:to>
      <xdr:col>2</xdr:col>
      <xdr:colOff>1362498</xdr:colOff>
      <xdr:row>18</xdr:row>
      <xdr:rowOff>1453948</xdr:rowOff>
    </xdr:to>
    <xdr:pic>
      <xdr:nvPicPr>
        <xdr:cNvPr id="13" name="Imagen 12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837" y="16812339"/>
          <a:ext cx="1270849" cy="1421484"/>
        </a:xfrm>
        <a:prstGeom prst="rect">
          <a:avLst/>
        </a:prstGeom>
      </xdr:spPr>
    </xdr:pic>
    <xdr:clientData/>
  </xdr:twoCellAnchor>
  <xdr:twoCellAnchor editAs="oneCell">
    <xdr:from>
      <xdr:col>2</xdr:col>
      <xdr:colOff>210936</xdr:colOff>
      <xdr:row>19</xdr:row>
      <xdr:rowOff>27822</xdr:rowOff>
    </xdr:from>
    <xdr:to>
      <xdr:col>2</xdr:col>
      <xdr:colOff>1241062</xdr:colOff>
      <xdr:row>19</xdr:row>
      <xdr:rowOff>1442208</xdr:rowOff>
    </xdr:to>
    <xdr:pic>
      <xdr:nvPicPr>
        <xdr:cNvPr id="14" name="Imagen 13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124" y="18284072"/>
          <a:ext cx="1030126" cy="1414386"/>
        </a:xfrm>
        <a:prstGeom prst="rect">
          <a:avLst/>
        </a:prstGeom>
      </xdr:spPr>
    </xdr:pic>
    <xdr:clientData/>
  </xdr:twoCellAnchor>
  <xdr:twoCellAnchor editAs="oneCell">
    <xdr:from>
      <xdr:col>2</xdr:col>
      <xdr:colOff>177452</xdr:colOff>
      <xdr:row>20</xdr:row>
      <xdr:rowOff>34970</xdr:rowOff>
    </xdr:from>
    <xdr:to>
      <xdr:col>2</xdr:col>
      <xdr:colOff>1276697</xdr:colOff>
      <xdr:row>20</xdr:row>
      <xdr:rowOff>1448148</xdr:rowOff>
    </xdr:to>
    <xdr:pic>
      <xdr:nvPicPr>
        <xdr:cNvPr id="15" name="Imagen 14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640" y="19767595"/>
          <a:ext cx="1099245" cy="1413178"/>
        </a:xfrm>
        <a:prstGeom prst="rect">
          <a:avLst/>
        </a:prstGeom>
      </xdr:spPr>
    </xdr:pic>
    <xdr:clientData/>
  </xdr:twoCellAnchor>
  <xdr:twoCellAnchor editAs="oneCell">
    <xdr:from>
      <xdr:col>2</xdr:col>
      <xdr:colOff>91653</xdr:colOff>
      <xdr:row>21</xdr:row>
      <xdr:rowOff>42000</xdr:rowOff>
    </xdr:from>
    <xdr:to>
      <xdr:col>2</xdr:col>
      <xdr:colOff>1362502</xdr:colOff>
      <xdr:row>21</xdr:row>
      <xdr:rowOff>1442386</xdr:rowOff>
    </xdr:to>
    <xdr:pic>
      <xdr:nvPicPr>
        <xdr:cNvPr id="16" name="Imagen 15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841" y="21251000"/>
          <a:ext cx="1270849" cy="1400386"/>
        </a:xfrm>
        <a:prstGeom prst="rect">
          <a:avLst/>
        </a:prstGeom>
      </xdr:spPr>
    </xdr:pic>
    <xdr:clientData/>
  </xdr:twoCellAnchor>
  <xdr:twoCellAnchor editAs="oneCell">
    <xdr:from>
      <xdr:col>2</xdr:col>
      <xdr:colOff>118026</xdr:colOff>
      <xdr:row>22</xdr:row>
      <xdr:rowOff>32113</xdr:rowOff>
    </xdr:from>
    <xdr:to>
      <xdr:col>2</xdr:col>
      <xdr:colOff>1320253</xdr:colOff>
      <xdr:row>22</xdr:row>
      <xdr:rowOff>1446909</xdr:rowOff>
    </xdr:to>
    <xdr:pic>
      <xdr:nvPicPr>
        <xdr:cNvPr id="17" name="Imagen 16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214" y="22717488"/>
          <a:ext cx="1202227" cy="1414796"/>
        </a:xfrm>
        <a:prstGeom prst="rect">
          <a:avLst/>
        </a:prstGeom>
      </xdr:spPr>
    </xdr:pic>
    <xdr:clientData/>
  </xdr:twoCellAnchor>
  <xdr:twoCellAnchor editAs="oneCell">
    <xdr:from>
      <xdr:col>2</xdr:col>
      <xdr:colOff>63917</xdr:colOff>
      <xdr:row>23</xdr:row>
      <xdr:rowOff>34955</xdr:rowOff>
    </xdr:from>
    <xdr:to>
      <xdr:col>2</xdr:col>
      <xdr:colOff>1394872</xdr:colOff>
      <xdr:row>23</xdr:row>
      <xdr:rowOff>2117714</xdr:rowOff>
    </xdr:to>
    <xdr:pic>
      <xdr:nvPicPr>
        <xdr:cNvPr id="18" name="Imagen 17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105" y="24196705"/>
          <a:ext cx="1330955" cy="2082759"/>
        </a:xfrm>
        <a:prstGeom prst="rect">
          <a:avLst/>
        </a:prstGeom>
      </xdr:spPr>
    </xdr:pic>
    <xdr:clientData/>
  </xdr:twoCellAnchor>
  <xdr:twoCellAnchor editAs="oneCell">
    <xdr:from>
      <xdr:col>2</xdr:col>
      <xdr:colOff>27998</xdr:colOff>
      <xdr:row>24</xdr:row>
      <xdr:rowOff>35606</xdr:rowOff>
    </xdr:from>
    <xdr:to>
      <xdr:col>2</xdr:col>
      <xdr:colOff>1446743</xdr:colOff>
      <xdr:row>24</xdr:row>
      <xdr:rowOff>2005904</xdr:rowOff>
    </xdr:to>
    <xdr:pic>
      <xdr:nvPicPr>
        <xdr:cNvPr id="19" name="Imagen 18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186" y="26348419"/>
          <a:ext cx="1418745" cy="1970298"/>
        </a:xfrm>
        <a:prstGeom prst="rect">
          <a:avLst/>
        </a:prstGeom>
      </xdr:spPr>
    </xdr:pic>
    <xdr:clientData/>
  </xdr:twoCellAnchor>
  <xdr:twoCellAnchor editAs="oneCell">
    <xdr:from>
      <xdr:col>2</xdr:col>
      <xdr:colOff>57422</xdr:colOff>
      <xdr:row>25</xdr:row>
      <xdr:rowOff>41645</xdr:rowOff>
    </xdr:from>
    <xdr:to>
      <xdr:col>2</xdr:col>
      <xdr:colOff>1416995</xdr:colOff>
      <xdr:row>25</xdr:row>
      <xdr:rowOff>2031646</xdr:rowOff>
    </xdr:to>
    <xdr:pic>
      <xdr:nvPicPr>
        <xdr:cNvPr id="20" name="Imagen 19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610" y="28418208"/>
          <a:ext cx="1359573" cy="1990001"/>
        </a:xfrm>
        <a:prstGeom prst="rect">
          <a:avLst/>
        </a:prstGeom>
      </xdr:spPr>
    </xdr:pic>
    <xdr:clientData/>
  </xdr:twoCellAnchor>
  <xdr:twoCellAnchor editAs="oneCell">
    <xdr:from>
      <xdr:col>2</xdr:col>
      <xdr:colOff>58703</xdr:colOff>
      <xdr:row>26</xdr:row>
      <xdr:rowOff>40411</xdr:rowOff>
    </xdr:from>
    <xdr:to>
      <xdr:col>2</xdr:col>
      <xdr:colOff>1416325</xdr:colOff>
      <xdr:row>26</xdr:row>
      <xdr:rowOff>2143998</xdr:rowOff>
    </xdr:to>
    <xdr:pic>
      <xdr:nvPicPr>
        <xdr:cNvPr id="21" name="Imagen 20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891" y="30496599"/>
          <a:ext cx="1357622" cy="2103587"/>
        </a:xfrm>
        <a:prstGeom prst="rect">
          <a:avLst/>
        </a:prstGeom>
      </xdr:spPr>
    </xdr:pic>
    <xdr:clientData/>
  </xdr:twoCellAnchor>
  <xdr:twoCellAnchor editAs="oneCell">
    <xdr:from>
      <xdr:col>2</xdr:col>
      <xdr:colOff>46652</xdr:colOff>
      <xdr:row>27</xdr:row>
      <xdr:rowOff>31684</xdr:rowOff>
    </xdr:from>
    <xdr:to>
      <xdr:col>2</xdr:col>
      <xdr:colOff>1429731</xdr:colOff>
      <xdr:row>27</xdr:row>
      <xdr:rowOff>2041585</xdr:rowOff>
    </xdr:to>
    <xdr:pic>
      <xdr:nvPicPr>
        <xdr:cNvPr id="22" name="Imagen 21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840" y="32678622"/>
          <a:ext cx="1383079" cy="2009901"/>
        </a:xfrm>
        <a:prstGeom prst="rect">
          <a:avLst/>
        </a:prstGeom>
      </xdr:spPr>
    </xdr:pic>
    <xdr:clientData/>
  </xdr:twoCellAnchor>
  <xdr:twoCellAnchor editAs="oneCell">
    <xdr:from>
      <xdr:col>2</xdr:col>
      <xdr:colOff>50769</xdr:colOff>
      <xdr:row>28</xdr:row>
      <xdr:rowOff>33697</xdr:rowOff>
    </xdr:from>
    <xdr:to>
      <xdr:col>2</xdr:col>
      <xdr:colOff>1422722</xdr:colOff>
      <xdr:row>28</xdr:row>
      <xdr:rowOff>2023698</xdr:rowOff>
    </xdr:to>
    <xdr:pic>
      <xdr:nvPicPr>
        <xdr:cNvPr id="23" name="Imagen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957" y="34744385"/>
          <a:ext cx="1371953" cy="1990001"/>
        </a:xfrm>
        <a:prstGeom prst="rect">
          <a:avLst/>
        </a:prstGeom>
      </xdr:spPr>
    </xdr:pic>
    <xdr:clientData/>
  </xdr:twoCellAnchor>
  <xdr:twoCellAnchor>
    <xdr:from>
      <xdr:col>2</xdr:col>
      <xdr:colOff>34474</xdr:colOff>
      <xdr:row>29</xdr:row>
      <xdr:rowOff>32906</xdr:rowOff>
    </xdr:from>
    <xdr:to>
      <xdr:col>2</xdr:col>
      <xdr:colOff>1432408</xdr:colOff>
      <xdr:row>29</xdr:row>
      <xdr:rowOff>1746272</xdr:rowOff>
    </xdr:to>
    <xdr:pic>
      <xdr:nvPicPr>
        <xdr:cNvPr id="24" name="Imagen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662" y="36807344"/>
          <a:ext cx="1397934" cy="1713366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30</xdr:row>
      <xdr:rowOff>38511</xdr:rowOff>
    </xdr:from>
    <xdr:to>
      <xdr:col>2</xdr:col>
      <xdr:colOff>1432392</xdr:colOff>
      <xdr:row>30</xdr:row>
      <xdr:rowOff>1818395</xdr:rowOff>
    </xdr:to>
    <xdr:pic>
      <xdr:nvPicPr>
        <xdr:cNvPr id="25" name="Imagen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8605236"/>
          <a:ext cx="1397934" cy="1779884"/>
        </a:xfrm>
        <a:prstGeom prst="rect">
          <a:avLst/>
        </a:prstGeom>
      </xdr:spPr>
    </xdr:pic>
    <xdr:clientData/>
  </xdr:twoCellAnchor>
  <xdr:twoCellAnchor editAs="oneCell">
    <xdr:from>
      <xdr:col>2</xdr:col>
      <xdr:colOff>36924</xdr:colOff>
      <xdr:row>31</xdr:row>
      <xdr:rowOff>34084</xdr:rowOff>
    </xdr:from>
    <xdr:to>
      <xdr:col>2</xdr:col>
      <xdr:colOff>1442928</xdr:colOff>
      <xdr:row>31</xdr:row>
      <xdr:rowOff>1642316</xdr:rowOff>
    </xdr:to>
    <xdr:pic>
      <xdr:nvPicPr>
        <xdr:cNvPr id="26" name="Imagen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21585" y="40568823"/>
          <a:ext cx="1608232" cy="1406004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32</xdr:row>
      <xdr:rowOff>43062</xdr:rowOff>
    </xdr:from>
    <xdr:to>
      <xdr:col>2</xdr:col>
      <xdr:colOff>1432392</xdr:colOff>
      <xdr:row>32</xdr:row>
      <xdr:rowOff>1545036</xdr:rowOff>
    </xdr:to>
    <xdr:pic>
      <xdr:nvPicPr>
        <xdr:cNvPr id="27" name="Imagen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2172137"/>
          <a:ext cx="1397934" cy="1501974"/>
        </a:xfrm>
        <a:prstGeom prst="rect">
          <a:avLst/>
        </a:prstGeom>
      </xdr:spPr>
    </xdr:pic>
    <xdr:clientData/>
  </xdr:twoCellAnchor>
  <xdr:twoCellAnchor editAs="oneCell">
    <xdr:from>
      <xdr:col>2</xdr:col>
      <xdr:colOff>42622</xdr:colOff>
      <xdr:row>33</xdr:row>
      <xdr:rowOff>42992</xdr:rowOff>
    </xdr:from>
    <xdr:to>
      <xdr:col>2</xdr:col>
      <xdr:colOff>1440556</xdr:colOff>
      <xdr:row>33</xdr:row>
      <xdr:rowOff>1690558</xdr:rowOff>
    </xdr:to>
    <xdr:pic>
      <xdr:nvPicPr>
        <xdr:cNvPr id="28" name="Imagen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03581" y="43887558"/>
          <a:ext cx="1647566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44052</xdr:colOff>
      <xdr:row>34</xdr:row>
      <xdr:rowOff>43837</xdr:rowOff>
    </xdr:from>
    <xdr:to>
      <xdr:col>2</xdr:col>
      <xdr:colOff>1422799</xdr:colOff>
      <xdr:row>34</xdr:row>
      <xdr:rowOff>2189706</xdr:rowOff>
    </xdr:to>
    <xdr:pic>
      <xdr:nvPicPr>
        <xdr:cNvPr id="29" name="Imagen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46266" y="45871173"/>
          <a:ext cx="2145869" cy="1378747"/>
        </a:xfrm>
        <a:prstGeom prst="rect">
          <a:avLst/>
        </a:prstGeom>
      </xdr:spPr>
    </xdr:pic>
    <xdr:clientData/>
  </xdr:twoCellAnchor>
  <xdr:twoCellAnchor editAs="oneCell">
    <xdr:from>
      <xdr:col>2</xdr:col>
      <xdr:colOff>43377</xdr:colOff>
      <xdr:row>35</xdr:row>
      <xdr:rowOff>39201</xdr:rowOff>
    </xdr:from>
    <xdr:to>
      <xdr:col>2</xdr:col>
      <xdr:colOff>1427470</xdr:colOff>
      <xdr:row>35</xdr:row>
      <xdr:rowOff>1827701</xdr:rowOff>
    </xdr:to>
    <xdr:pic>
      <xdr:nvPicPr>
        <xdr:cNvPr id="30" name="Imagen 29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6949" y="47923554"/>
          <a:ext cx="1788500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39003</xdr:colOff>
      <xdr:row>36</xdr:row>
      <xdr:rowOff>38950</xdr:rowOff>
    </xdr:from>
    <xdr:to>
      <xdr:col>2</xdr:col>
      <xdr:colOff>1427848</xdr:colOff>
      <xdr:row>36</xdr:row>
      <xdr:rowOff>2227951</xdr:rowOff>
    </xdr:to>
    <xdr:pic>
      <xdr:nvPicPr>
        <xdr:cNvPr id="31" name="Imagen 30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24700" y="49978553"/>
          <a:ext cx="2189001" cy="1388845"/>
        </a:xfrm>
        <a:prstGeom prst="rect">
          <a:avLst/>
        </a:prstGeom>
      </xdr:spPr>
    </xdr:pic>
    <xdr:clientData/>
  </xdr:twoCellAnchor>
  <xdr:twoCellAnchor editAs="oneCell">
    <xdr:from>
      <xdr:col>2</xdr:col>
      <xdr:colOff>41457</xdr:colOff>
      <xdr:row>37</xdr:row>
      <xdr:rowOff>47090</xdr:rowOff>
    </xdr:from>
    <xdr:to>
      <xdr:col>2</xdr:col>
      <xdr:colOff>1425395</xdr:colOff>
      <xdr:row>37</xdr:row>
      <xdr:rowOff>2150677</xdr:rowOff>
    </xdr:to>
    <xdr:pic>
      <xdr:nvPicPr>
        <xdr:cNvPr id="32" name="Imagen 31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67407" y="52213390"/>
          <a:ext cx="2103587" cy="1383938"/>
        </a:xfrm>
        <a:prstGeom prst="rect">
          <a:avLst/>
        </a:prstGeom>
      </xdr:spPr>
    </xdr:pic>
    <xdr:clientData/>
  </xdr:twoCellAnchor>
  <xdr:twoCellAnchor editAs="oneCell">
    <xdr:from>
      <xdr:col>2</xdr:col>
      <xdr:colOff>40072</xdr:colOff>
      <xdr:row>38</xdr:row>
      <xdr:rowOff>42481</xdr:rowOff>
    </xdr:from>
    <xdr:to>
      <xdr:col>2</xdr:col>
      <xdr:colOff>1426779</xdr:colOff>
      <xdr:row>38</xdr:row>
      <xdr:rowOff>2222322</xdr:rowOff>
    </xdr:to>
    <xdr:pic>
      <xdr:nvPicPr>
        <xdr:cNvPr id="33" name="Imagen 32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29280" y="54426748"/>
          <a:ext cx="2179841" cy="1386707"/>
        </a:xfrm>
        <a:prstGeom prst="rect">
          <a:avLst/>
        </a:prstGeom>
      </xdr:spPr>
    </xdr:pic>
    <xdr:clientData/>
  </xdr:twoCellAnchor>
  <xdr:twoCellAnchor editAs="oneCell">
    <xdr:from>
      <xdr:col>2</xdr:col>
      <xdr:colOff>43007</xdr:colOff>
      <xdr:row>39</xdr:row>
      <xdr:rowOff>36799</xdr:rowOff>
    </xdr:from>
    <xdr:to>
      <xdr:col>2</xdr:col>
      <xdr:colOff>1423845</xdr:colOff>
      <xdr:row>39</xdr:row>
      <xdr:rowOff>1949150</xdr:rowOff>
    </xdr:to>
    <xdr:pic>
      <xdr:nvPicPr>
        <xdr:cNvPr id="34" name="Imagen 33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63025" y="56547681"/>
          <a:ext cx="1912351" cy="1380838"/>
        </a:xfrm>
        <a:prstGeom prst="rect">
          <a:avLst/>
        </a:prstGeom>
      </xdr:spPr>
    </xdr:pic>
    <xdr:clientData/>
  </xdr:twoCellAnchor>
  <xdr:twoCellAnchor editAs="oneCell">
    <xdr:from>
      <xdr:col>2</xdr:col>
      <xdr:colOff>41373</xdr:colOff>
      <xdr:row>40</xdr:row>
      <xdr:rowOff>45513</xdr:rowOff>
    </xdr:from>
    <xdr:to>
      <xdr:col>2</xdr:col>
      <xdr:colOff>1425478</xdr:colOff>
      <xdr:row>40</xdr:row>
      <xdr:rowOff>2035514</xdr:rowOff>
    </xdr:to>
    <xdr:pic>
      <xdr:nvPicPr>
        <xdr:cNvPr id="35" name="Imagen 34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24200" y="58584311"/>
          <a:ext cx="1990001" cy="1384105"/>
        </a:xfrm>
        <a:prstGeom prst="rect">
          <a:avLst/>
        </a:prstGeom>
      </xdr:spPr>
    </xdr:pic>
    <xdr:clientData/>
  </xdr:twoCellAnchor>
  <xdr:twoCellAnchor editAs="oneCell">
    <xdr:from>
      <xdr:col>2</xdr:col>
      <xdr:colOff>39093</xdr:colOff>
      <xdr:row>41</xdr:row>
      <xdr:rowOff>48061</xdr:rowOff>
    </xdr:from>
    <xdr:to>
      <xdr:col>2</xdr:col>
      <xdr:colOff>1427758</xdr:colOff>
      <xdr:row>41</xdr:row>
      <xdr:rowOff>2237062</xdr:rowOff>
    </xdr:to>
    <xdr:pic>
      <xdr:nvPicPr>
        <xdr:cNvPr id="36" name="Imagen 35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4700" y="60770054"/>
          <a:ext cx="2189001" cy="1388665"/>
        </a:xfrm>
        <a:prstGeom prst="rect">
          <a:avLst/>
        </a:prstGeom>
      </xdr:spPr>
    </xdr:pic>
    <xdr:clientData/>
  </xdr:twoCellAnchor>
  <xdr:twoCellAnchor editAs="oneCell">
    <xdr:from>
      <xdr:col>2</xdr:col>
      <xdr:colOff>42798</xdr:colOff>
      <xdr:row>42</xdr:row>
      <xdr:rowOff>47247</xdr:rowOff>
    </xdr:from>
    <xdr:to>
      <xdr:col>2</xdr:col>
      <xdr:colOff>1424051</xdr:colOff>
      <xdr:row>42</xdr:row>
      <xdr:rowOff>1967635</xdr:rowOff>
    </xdr:to>
    <xdr:pic>
      <xdr:nvPicPr>
        <xdr:cNvPr id="37" name="Imagen 36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59006" y="62915114"/>
          <a:ext cx="1920388" cy="1381253"/>
        </a:xfrm>
        <a:prstGeom prst="rect">
          <a:avLst/>
        </a:prstGeom>
      </xdr:spPr>
    </xdr:pic>
    <xdr:clientData/>
  </xdr:twoCellAnchor>
  <xdr:twoCellAnchor editAs="oneCell">
    <xdr:from>
      <xdr:col>2</xdr:col>
      <xdr:colOff>47749</xdr:colOff>
      <xdr:row>43</xdr:row>
      <xdr:rowOff>48434</xdr:rowOff>
    </xdr:from>
    <xdr:to>
      <xdr:col>2</xdr:col>
      <xdr:colOff>1421286</xdr:colOff>
      <xdr:row>43</xdr:row>
      <xdr:rowOff>1875617</xdr:rowOff>
    </xdr:to>
    <xdr:pic>
      <xdr:nvPicPr>
        <xdr:cNvPr id="38" name="Imagen 37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524" y="64637459"/>
          <a:ext cx="1373537" cy="1827183"/>
        </a:xfrm>
        <a:prstGeom prst="rect">
          <a:avLst/>
        </a:prstGeom>
      </xdr:spPr>
    </xdr:pic>
    <xdr:clientData/>
  </xdr:twoCellAnchor>
  <xdr:twoCellAnchor editAs="oneCell">
    <xdr:from>
      <xdr:col>2</xdr:col>
      <xdr:colOff>61693</xdr:colOff>
      <xdr:row>44</xdr:row>
      <xdr:rowOff>48500</xdr:rowOff>
    </xdr:from>
    <xdr:to>
      <xdr:col>2</xdr:col>
      <xdr:colOff>1415483</xdr:colOff>
      <xdr:row>44</xdr:row>
      <xdr:rowOff>2237501</xdr:rowOff>
    </xdr:to>
    <xdr:pic>
      <xdr:nvPicPr>
        <xdr:cNvPr id="39" name="Imagen 38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7468" y="66533000"/>
          <a:ext cx="1353790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43983</xdr:colOff>
      <xdr:row>45</xdr:row>
      <xdr:rowOff>37532</xdr:rowOff>
    </xdr:from>
    <xdr:to>
      <xdr:col>2</xdr:col>
      <xdr:colOff>1441917</xdr:colOff>
      <xdr:row>45</xdr:row>
      <xdr:rowOff>1503659</xdr:rowOff>
    </xdr:to>
    <xdr:pic>
      <xdr:nvPicPr>
        <xdr:cNvPr id="40" name="Imagen 39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529758" y="68798507"/>
          <a:ext cx="1397934" cy="1466127"/>
        </a:xfrm>
        <a:prstGeom prst="rect">
          <a:avLst/>
        </a:prstGeom>
      </xdr:spPr>
    </xdr:pic>
    <xdr:clientData/>
  </xdr:twoCellAnchor>
  <xdr:twoCellAnchor editAs="oneCell">
    <xdr:from>
      <xdr:col>2</xdr:col>
      <xdr:colOff>39620</xdr:colOff>
      <xdr:row>46</xdr:row>
      <xdr:rowOff>35700</xdr:rowOff>
    </xdr:from>
    <xdr:to>
      <xdr:col>2</xdr:col>
      <xdr:colOff>1437554</xdr:colOff>
      <xdr:row>46</xdr:row>
      <xdr:rowOff>1450200</xdr:rowOff>
    </xdr:to>
    <xdr:pic>
      <xdr:nvPicPr>
        <xdr:cNvPr id="41" name="Imagen 40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17112" y="70357533"/>
          <a:ext cx="1414500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127930</xdr:colOff>
      <xdr:row>47</xdr:row>
      <xdr:rowOff>39646</xdr:rowOff>
    </xdr:from>
    <xdr:to>
      <xdr:col>2</xdr:col>
      <xdr:colOff>1357972</xdr:colOff>
      <xdr:row>47</xdr:row>
      <xdr:rowOff>2688337</xdr:rowOff>
    </xdr:to>
    <xdr:pic>
      <xdr:nvPicPr>
        <xdr:cNvPr id="42" name="Imagen 41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95620" y="72538896"/>
          <a:ext cx="2648691" cy="1230042"/>
        </a:xfrm>
        <a:prstGeom prst="rect">
          <a:avLst/>
        </a:prstGeom>
      </xdr:spPr>
    </xdr:pic>
    <xdr:clientData/>
  </xdr:twoCellAnchor>
  <xdr:twoCellAnchor editAs="oneCell">
    <xdr:from>
      <xdr:col>2</xdr:col>
      <xdr:colOff>44101</xdr:colOff>
      <xdr:row>48</xdr:row>
      <xdr:rowOff>34577</xdr:rowOff>
    </xdr:from>
    <xdr:to>
      <xdr:col>2</xdr:col>
      <xdr:colOff>1422751</xdr:colOff>
      <xdr:row>48</xdr:row>
      <xdr:rowOff>2223578</xdr:rowOff>
    </xdr:to>
    <xdr:pic>
      <xdr:nvPicPr>
        <xdr:cNvPr id="43" name="Imagen 42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4700" y="74944303"/>
          <a:ext cx="2189001" cy="1378650"/>
        </a:xfrm>
        <a:prstGeom prst="rect">
          <a:avLst/>
        </a:prstGeom>
      </xdr:spPr>
    </xdr:pic>
    <xdr:clientData/>
  </xdr:twoCellAnchor>
  <xdr:twoCellAnchor editAs="oneCell">
    <xdr:from>
      <xdr:col>2</xdr:col>
      <xdr:colOff>49450</xdr:colOff>
      <xdr:row>49</xdr:row>
      <xdr:rowOff>34608</xdr:rowOff>
    </xdr:from>
    <xdr:to>
      <xdr:col>2</xdr:col>
      <xdr:colOff>1436451</xdr:colOff>
      <xdr:row>49</xdr:row>
      <xdr:rowOff>2180477</xdr:rowOff>
    </xdr:to>
    <xdr:pic>
      <xdr:nvPicPr>
        <xdr:cNvPr id="44" name="Imagen 43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55791" y="77176017"/>
          <a:ext cx="2145869" cy="1387001"/>
        </a:xfrm>
        <a:prstGeom prst="rect">
          <a:avLst/>
        </a:prstGeom>
      </xdr:spPr>
    </xdr:pic>
    <xdr:clientData/>
  </xdr:twoCellAnchor>
  <xdr:twoCellAnchor editAs="oneCell">
    <xdr:from>
      <xdr:col>2</xdr:col>
      <xdr:colOff>37913</xdr:colOff>
      <xdr:row>50</xdr:row>
      <xdr:rowOff>49117</xdr:rowOff>
    </xdr:from>
    <xdr:to>
      <xdr:col>2</xdr:col>
      <xdr:colOff>1435847</xdr:colOff>
      <xdr:row>50</xdr:row>
      <xdr:rowOff>1551083</xdr:rowOff>
    </xdr:to>
    <xdr:pic>
      <xdr:nvPicPr>
        <xdr:cNvPr id="45" name="Imagen 44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71672" y="79111008"/>
          <a:ext cx="1501966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46265</xdr:colOff>
      <xdr:row>51</xdr:row>
      <xdr:rowOff>40212</xdr:rowOff>
    </xdr:from>
    <xdr:to>
      <xdr:col>2</xdr:col>
      <xdr:colOff>1416361</xdr:colOff>
      <xdr:row>51</xdr:row>
      <xdr:rowOff>2552700</xdr:rowOff>
    </xdr:to>
    <xdr:pic>
      <xdr:nvPicPr>
        <xdr:cNvPr id="46" name="Imagen 45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532040" y="80640762"/>
          <a:ext cx="1370096" cy="2512488"/>
        </a:xfrm>
        <a:prstGeom prst="rect">
          <a:avLst/>
        </a:prstGeom>
      </xdr:spPr>
    </xdr:pic>
    <xdr:clientData/>
  </xdr:twoCellAnchor>
  <xdr:twoCellAnchor editAs="oneCell">
    <xdr:from>
      <xdr:col>2</xdr:col>
      <xdr:colOff>34454</xdr:colOff>
      <xdr:row>52</xdr:row>
      <xdr:rowOff>42288</xdr:rowOff>
    </xdr:from>
    <xdr:to>
      <xdr:col>2</xdr:col>
      <xdr:colOff>1432400</xdr:colOff>
      <xdr:row>52</xdr:row>
      <xdr:rowOff>1935705</xdr:rowOff>
    </xdr:to>
    <xdr:pic>
      <xdr:nvPicPr>
        <xdr:cNvPr id="47" name="Imagen 46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72493" y="83500424"/>
          <a:ext cx="1893417" cy="1397946"/>
        </a:xfrm>
        <a:prstGeom prst="rect">
          <a:avLst/>
        </a:prstGeom>
      </xdr:spPr>
    </xdr:pic>
    <xdr:clientData/>
  </xdr:twoCellAnchor>
  <xdr:twoCellAnchor editAs="oneCell">
    <xdr:from>
      <xdr:col>2</xdr:col>
      <xdr:colOff>37703</xdr:colOff>
      <xdr:row>53</xdr:row>
      <xdr:rowOff>38320</xdr:rowOff>
    </xdr:from>
    <xdr:to>
      <xdr:col>2</xdr:col>
      <xdr:colOff>1429147</xdr:colOff>
      <xdr:row>53</xdr:row>
      <xdr:rowOff>2100458</xdr:rowOff>
    </xdr:to>
    <xdr:pic>
      <xdr:nvPicPr>
        <xdr:cNvPr id="48" name="Imagen 47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8131" y="85546217"/>
          <a:ext cx="2062138" cy="1391444"/>
        </a:xfrm>
        <a:prstGeom prst="rect">
          <a:avLst/>
        </a:prstGeom>
      </xdr:spPr>
    </xdr:pic>
    <xdr:clientData/>
  </xdr:twoCellAnchor>
  <xdr:twoCellAnchor editAs="oneCell">
    <xdr:from>
      <xdr:col>2</xdr:col>
      <xdr:colOff>47768</xdr:colOff>
      <xdr:row>54</xdr:row>
      <xdr:rowOff>40963</xdr:rowOff>
    </xdr:from>
    <xdr:to>
      <xdr:col>2</xdr:col>
      <xdr:colOff>1419083</xdr:colOff>
      <xdr:row>54</xdr:row>
      <xdr:rowOff>2448864</xdr:rowOff>
    </xdr:to>
    <xdr:pic>
      <xdr:nvPicPr>
        <xdr:cNvPr id="49" name="Imagen 48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5250" y="87865406"/>
          <a:ext cx="2407901" cy="1371315"/>
        </a:xfrm>
        <a:prstGeom prst="rect">
          <a:avLst/>
        </a:prstGeom>
      </xdr:spPr>
    </xdr:pic>
    <xdr:clientData/>
  </xdr:twoCellAnchor>
  <xdr:twoCellAnchor editAs="oneCell">
    <xdr:from>
      <xdr:col>2</xdr:col>
      <xdr:colOff>44796</xdr:colOff>
      <xdr:row>55</xdr:row>
      <xdr:rowOff>33450</xdr:rowOff>
    </xdr:from>
    <xdr:to>
      <xdr:col>2</xdr:col>
      <xdr:colOff>1430855</xdr:colOff>
      <xdr:row>55</xdr:row>
      <xdr:rowOff>1964925</xdr:rowOff>
    </xdr:to>
    <xdr:pic>
      <xdr:nvPicPr>
        <xdr:cNvPr id="50" name="Imagen 49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57863" y="90088808"/>
          <a:ext cx="1931475" cy="1386059"/>
        </a:xfrm>
        <a:prstGeom prst="rect">
          <a:avLst/>
        </a:prstGeom>
      </xdr:spPr>
    </xdr:pic>
    <xdr:clientData/>
  </xdr:twoCellAnchor>
  <xdr:twoCellAnchor editAs="oneCell">
    <xdr:from>
      <xdr:col>2</xdr:col>
      <xdr:colOff>38092</xdr:colOff>
      <xdr:row>56</xdr:row>
      <xdr:rowOff>37898</xdr:rowOff>
    </xdr:from>
    <xdr:to>
      <xdr:col>2</xdr:col>
      <xdr:colOff>1428505</xdr:colOff>
      <xdr:row>56</xdr:row>
      <xdr:rowOff>1276553</xdr:rowOff>
    </xdr:to>
    <xdr:pic>
      <xdr:nvPicPr>
        <xdr:cNvPr id="51" name="Imagen 50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67" y="91820798"/>
          <a:ext cx="1390413" cy="1238655"/>
        </a:xfrm>
        <a:prstGeom prst="rect">
          <a:avLst/>
        </a:prstGeom>
      </xdr:spPr>
    </xdr:pic>
    <xdr:clientData/>
  </xdr:twoCellAnchor>
  <xdr:twoCellAnchor editAs="oneCell">
    <xdr:from>
      <xdr:col>2</xdr:col>
      <xdr:colOff>34837</xdr:colOff>
      <xdr:row>56</xdr:row>
      <xdr:rowOff>1294917</xdr:rowOff>
    </xdr:from>
    <xdr:to>
      <xdr:col>2</xdr:col>
      <xdr:colOff>1442897</xdr:colOff>
      <xdr:row>56</xdr:row>
      <xdr:rowOff>2553183</xdr:rowOff>
    </xdr:to>
    <xdr:pic>
      <xdr:nvPicPr>
        <xdr:cNvPr id="52" name="Imagen 51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612" y="93077817"/>
          <a:ext cx="1408060" cy="1258266"/>
        </a:xfrm>
        <a:prstGeom prst="rect">
          <a:avLst/>
        </a:prstGeom>
      </xdr:spPr>
    </xdr:pic>
    <xdr:clientData/>
  </xdr:twoCellAnchor>
  <xdr:twoCellAnchor editAs="oneCell">
    <xdr:from>
      <xdr:col>2</xdr:col>
      <xdr:colOff>50904</xdr:colOff>
      <xdr:row>56</xdr:row>
      <xdr:rowOff>2573614</xdr:rowOff>
    </xdr:from>
    <xdr:to>
      <xdr:col>2</xdr:col>
      <xdr:colOff>1434997</xdr:colOff>
      <xdr:row>56</xdr:row>
      <xdr:rowOff>4270778</xdr:rowOff>
    </xdr:to>
    <xdr:pic>
      <xdr:nvPicPr>
        <xdr:cNvPr id="53" name="Imagen 52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679" y="94356514"/>
          <a:ext cx="1384093" cy="1697164"/>
        </a:xfrm>
        <a:prstGeom prst="rect">
          <a:avLst/>
        </a:prstGeom>
      </xdr:spPr>
    </xdr:pic>
    <xdr:clientData/>
  </xdr:twoCellAnchor>
  <xdr:twoCellAnchor editAs="oneCell">
    <xdr:from>
      <xdr:col>2</xdr:col>
      <xdr:colOff>150279</xdr:colOff>
      <xdr:row>57</xdr:row>
      <xdr:rowOff>37336</xdr:rowOff>
    </xdr:from>
    <xdr:to>
      <xdr:col>2</xdr:col>
      <xdr:colOff>1335622</xdr:colOff>
      <xdr:row>57</xdr:row>
      <xdr:rowOff>1284875</xdr:rowOff>
    </xdr:to>
    <xdr:pic>
      <xdr:nvPicPr>
        <xdr:cNvPr id="54" name="Imagen 53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6054" y="96106486"/>
          <a:ext cx="1185343" cy="1247539"/>
        </a:xfrm>
        <a:prstGeom prst="rect">
          <a:avLst/>
        </a:prstGeom>
      </xdr:spPr>
    </xdr:pic>
    <xdr:clientData/>
  </xdr:twoCellAnchor>
  <xdr:twoCellAnchor editAs="oneCell">
    <xdr:from>
      <xdr:col>2</xdr:col>
      <xdr:colOff>127903</xdr:colOff>
      <xdr:row>57</xdr:row>
      <xdr:rowOff>1285906</xdr:rowOff>
    </xdr:from>
    <xdr:to>
      <xdr:col>2</xdr:col>
      <xdr:colOff>1351590</xdr:colOff>
      <xdr:row>57</xdr:row>
      <xdr:rowOff>2447895</xdr:rowOff>
    </xdr:to>
    <xdr:pic>
      <xdr:nvPicPr>
        <xdr:cNvPr id="55" name="Imagen 54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678" y="97355056"/>
          <a:ext cx="1223687" cy="1161989"/>
        </a:xfrm>
        <a:prstGeom prst="rect">
          <a:avLst/>
        </a:prstGeom>
      </xdr:spPr>
    </xdr:pic>
    <xdr:clientData/>
  </xdr:twoCellAnchor>
  <xdr:twoCellAnchor editAs="oneCell">
    <xdr:from>
      <xdr:col>2</xdr:col>
      <xdr:colOff>155767</xdr:colOff>
      <xdr:row>57</xdr:row>
      <xdr:rowOff>2447455</xdr:rowOff>
    </xdr:from>
    <xdr:to>
      <xdr:col>2</xdr:col>
      <xdr:colOff>1311084</xdr:colOff>
      <xdr:row>57</xdr:row>
      <xdr:rowOff>3638020</xdr:rowOff>
    </xdr:to>
    <xdr:pic>
      <xdr:nvPicPr>
        <xdr:cNvPr id="56" name="Imagen 55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542" y="98516605"/>
          <a:ext cx="1155317" cy="1190565"/>
        </a:xfrm>
        <a:prstGeom prst="rect">
          <a:avLst/>
        </a:prstGeom>
      </xdr:spPr>
    </xdr:pic>
    <xdr:clientData/>
  </xdr:twoCellAnchor>
  <xdr:twoCellAnchor editAs="oneCell">
    <xdr:from>
      <xdr:col>2</xdr:col>
      <xdr:colOff>136258</xdr:colOff>
      <xdr:row>57</xdr:row>
      <xdr:rowOff>3622867</xdr:rowOff>
    </xdr:from>
    <xdr:to>
      <xdr:col>2</xdr:col>
      <xdr:colOff>1344633</xdr:colOff>
      <xdr:row>57</xdr:row>
      <xdr:rowOff>4778184</xdr:rowOff>
    </xdr:to>
    <xdr:pic>
      <xdr:nvPicPr>
        <xdr:cNvPr id="57" name="Imagen 56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033" y="99692017"/>
          <a:ext cx="1208375" cy="1155317"/>
        </a:xfrm>
        <a:prstGeom prst="rect">
          <a:avLst/>
        </a:prstGeom>
      </xdr:spPr>
    </xdr:pic>
    <xdr:clientData/>
  </xdr:twoCellAnchor>
  <xdr:twoCellAnchor editAs="oneCell">
    <xdr:from>
      <xdr:col>2</xdr:col>
      <xdr:colOff>45351</xdr:colOff>
      <xdr:row>58</xdr:row>
      <xdr:rowOff>35536</xdr:rowOff>
    </xdr:from>
    <xdr:to>
      <xdr:col>2</xdr:col>
      <xdr:colOff>1421499</xdr:colOff>
      <xdr:row>58</xdr:row>
      <xdr:rowOff>1493532</xdr:rowOff>
    </xdr:to>
    <xdr:pic>
      <xdr:nvPicPr>
        <xdr:cNvPr id="58" name="Imagen 57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126" y="100943386"/>
          <a:ext cx="1376148" cy="1457996"/>
        </a:xfrm>
        <a:prstGeom prst="rect">
          <a:avLst/>
        </a:prstGeom>
      </xdr:spPr>
    </xdr:pic>
    <xdr:clientData/>
  </xdr:twoCellAnchor>
  <xdr:twoCellAnchor editAs="oneCell">
    <xdr:from>
      <xdr:col>2</xdr:col>
      <xdr:colOff>434403</xdr:colOff>
      <xdr:row>59</xdr:row>
      <xdr:rowOff>35396</xdr:rowOff>
    </xdr:from>
    <xdr:to>
      <xdr:col>2</xdr:col>
      <xdr:colOff>1032449</xdr:colOff>
      <xdr:row>59</xdr:row>
      <xdr:rowOff>1530513</xdr:rowOff>
    </xdr:to>
    <xdr:pic>
      <xdr:nvPicPr>
        <xdr:cNvPr id="59" name="Imagen 58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71642" y="102915782"/>
          <a:ext cx="1495117" cy="598046"/>
        </a:xfrm>
        <a:prstGeom prst="rect">
          <a:avLst/>
        </a:prstGeom>
      </xdr:spPr>
    </xdr:pic>
    <xdr:clientData/>
  </xdr:twoCellAnchor>
  <xdr:twoCellAnchor editAs="oneCell">
    <xdr:from>
      <xdr:col>2</xdr:col>
      <xdr:colOff>64541</xdr:colOff>
      <xdr:row>60</xdr:row>
      <xdr:rowOff>47954</xdr:rowOff>
    </xdr:from>
    <xdr:to>
      <xdr:col>2</xdr:col>
      <xdr:colOff>1421359</xdr:colOff>
      <xdr:row>60</xdr:row>
      <xdr:rowOff>1857046</xdr:rowOff>
    </xdr:to>
    <xdr:pic>
      <xdr:nvPicPr>
        <xdr:cNvPr id="60" name="Imagen 59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316" y="104051429"/>
          <a:ext cx="1356818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427547</xdr:colOff>
      <xdr:row>61</xdr:row>
      <xdr:rowOff>23967</xdr:rowOff>
    </xdr:from>
    <xdr:to>
      <xdr:col>2</xdr:col>
      <xdr:colOff>1045817</xdr:colOff>
      <xdr:row>61</xdr:row>
      <xdr:rowOff>1519084</xdr:rowOff>
    </xdr:to>
    <xdr:pic>
      <xdr:nvPicPr>
        <xdr:cNvPr id="61" name="Imagen 60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322" y="105941967"/>
          <a:ext cx="618270" cy="1495117"/>
        </a:xfrm>
        <a:prstGeom prst="rect">
          <a:avLst/>
        </a:prstGeom>
      </xdr:spPr>
    </xdr:pic>
    <xdr:clientData/>
  </xdr:twoCellAnchor>
  <xdr:twoCellAnchor editAs="oneCell">
    <xdr:from>
      <xdr:col>2</xdr:col>
      <xdr:colOff>314075</xdr:colOff>
      <xdr:row>62</xdr:row>
      <xdr:rowOff>33492</xdr:rowOff>
    </xdr:from>
    <xdr:to>
      <xdr:col>2</xdr:col>
      <xdr:colOff>1138850</xdr:colOff>
      <xdr:row>62</xdr:row>
      <xdr:rowOff>1528609</xdr:rowOff>
    </xdr:to>
    <xdr:pic>
      <xdr:nvPicPr>
        <xdr:cNvPr id="62" name="Imagen 61"/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850" y="107494542"/>
          <a:ext cx="824775" cy="1495117"/>
        </a:xfrm>
        <a:prstGeom prst="rect">
          <a:avLst/>
        </a:prstGeom>
      </xdr:spPr>
    </xdr:pic>
    <xdr:clientData/>
  </xdr:twoCellAnchor>
  <xdr:twoCellAnchor editAs="oneCell">
    <xdr:from>
      <xdr:col>2</xdr:col>
      <xdr:colOff>68954</xdr:colOff>
      <xdr:row>63</xdr:row>
      <xdr:rowOff>38429</xdr:rowOff>
    </xdr:from>
    <xdr:to>
      <xdr:col>2</xdr:col>
      <xdr:colOff>1406819</xdr:colOff>
      <xdr:row>63</xdr:row>
      <xdr:rowOff>1847521</xdr:rowOff>
    </xdr:to>
    <xdr:pic>
      <xdr:nvPicPr>
        <xdr:cNvPr id="63" name="Imagen 62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729" y="109042529"/>
          <a:ext cx="1337865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410894</xdr:colOff>
      <xdr:row>64</xdr:row>
      <xdr:rowOff>38429</xdr:rowOff>
    </xdr:from>
    <xdr:to>
      <xdr:col>2</xdr:col>
      <xdr:colOff>1059017</xdr:colOff>
      <xdr:row>64</xdr:row>
      <xdr:rowOff>1847521</xdr:rowOff>
    </xdr:to>
    <xdr:pic>
      <xdr:nvPicPr>
        <xdr:cNvPr id="64" name="Imagen 63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669" y="110928479"/>
          <a:ext cx="648123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415873</xdr:colOff>
      <xdr:row>65</xdr:row>
      <xdr:rowOff>33700</xdr:rowOff>
    </xdr:from>
    <xdr:to>
      <xdr:col>2</xdr:col>
      <xdr:colOff>1062680</xdr:colOff>
      <xdr:row>65</xdr:row>
      <xdr:rowOff>2023701</xdr:rowOff>
    </xdr:to>
    <xdr:pic>
      <xdr:nvPicPr>
        <xdr:cNvPr id="65" name="Imagen 64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648" y="112819225"/>
          <a:ext cx="646807" cy="1990001"/>
        </a:xfrm>
        <a:prstGeom prst="rect">
          <a:avLst/>
        </a:prstGeom>
      </xdr:spPr>
    </xdr:pic>
    <xdr:clientData/>
  </xdr:twoCellAnchor>
  <xdr:twoCellAnchor editAs="oneCell">
    <xdr:from>
      <xdr:col>2</xdr:col>
      <xdr:colOff>201523</xdr:colOff>
      <xdr:row>66</xdr:row>
      <xdr:rowOff>27128</xdr:rowOff>
    </xdr:from>
    <xdr:to>
      <xdr:col>2</xdr:col>
      <xdr:colOff>1284378</xdr:colOff>
      <xdr:row>66</xdr:row>
      <xdr:rowOff>2017129</xdr:rowOff>
    </xdr:to>
    <xdr:pic>
      <xdr:nvPicPr>
        <xdr:cNvPr id="66" name="Imagen 65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33725" y="115304576"/>
          <a:ext cx="1990001" cy="1082855"/>
        </a:xfrm>
        <a:prstGeom prst="rect">
          <a:avLst/>
        </a:prstGeom>
      </xdr:spPr>
    </xdr:pic>
    <xdr:clientData/>
  </xdr:twoCellAnchor>
  <xdr:twoCellAnchor editAs="oneCell">
    <xdr:from>
      <xdr:col>2</xdr:col>
      <xdr:colOff>456695</xdr:colOff>
      <xdr:row>67</xdr:row>
      <xdr:rowOff>43825</xdr:rowOff>
    </xdr:from>
    <xdr:to>
      <xdr:col>2</xdr:col>
      <xdr:colOff>1031970</xdr:colOff>
      <xdr:row>67</xdr:row>
      <xdr:rowOff>2451726</xdr:rowOff>
    </xdr:to>
    <xdr:pic>
      <xdr:nvPicPr>
        <xdr:cNvPr id="67" name="Imagen 66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470" y="116906050"/>
          <a:ext cx="575275" cy="2407901"/>
        </a:xfrm>
        <a:prstGeom prst="rect">
          <a:avLst/>
        </a:prstGeom>
      </xdr:spPr>
    </xdr:pic>
    <xdr:clientData/>
  </xdr:twoCellAnchor>
  <xdr:twoCellAnchor editAs="oneCell">
    <xdr:from>
      <xdr:col>2</xdr:col>
      <xdr:colOff>43983</xdr:colOff>
      <xdr:row>68</xdr:row>
      <xdr:rowOff>170274</xdr:rowOff>
    </xdr:from>
    <xdr:to>
      <xdr:col>2</xdr:col>
      <xdr:colOff>1441917</xdr:colOff>
      <xdr:row>68</xdr:row>
      <xdr:rowOff>1882619</xdr:rowOff>
    </xdr:to>
    <xdr:pic>
      <xdr:nvPicPr>
        <xdr:cNvPr id="68" name="Imagen 67"/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758" y="119518524"/>
          <a:ext cx="1397934" cy="1712345"/>
        </a:xfrm>
        <a:prstGeom prst="rect">
          <a:avLst/>
        </a:prstGeom>
      </xdr:spPr>
    </xdr:pic>
    <xdr:clientData/>
  </xdr:twoCellAnchor>
  <xdr:twoCellAnchor editAs="oneCell">
    <xdr:from>
      <xdr:col>2</xdr:col>
      <xdr:colOff>43983</xdr:colOff>
      <xdr:row>69</xdr:row>
      <xdr:rowOff>291378</xdr:rowOff>
    </xdr:from>
    <xdr:to>
      <xdr:col>2</xdr:col>
      <xdr:colOff>1441917</xdr:colOff>
      <xdr:row>69</xdr:row>
      <xdr:rowOff>1772755</xdr:rowOff>
    </xdr:to>
    <xdr:pic>
      <xdr:nvPicPr>
        <xdr:cNvPr id="69" name="Imagen 68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758" y="121677978"/>
          <a:ext cx="1397934" cy="1481377"/>
        </a:xfrm>
        <a:prstGeom prst="rect">
          <a:avLst/>
        </a:prstGeom>
      </xdr:spPr>
    </xdr:pic>
    <xdr:clientData/>
  </xdr:twoCellAnchor>
  <xdr:twoCellAnchor editAs="oneCell">
    <xdr:from>
      <xdr:col>2</xdr:col>
      <xdr:colOff>62808</xdr:colOff>
      <xdr:row>70</xdr:row>
      <xdr:rowOff>43874</xdr:rowOff>
    </xdr:from>
    <xdr:to>
      <xdr:col>2</xdr:col>
      <xdr:colOff>1404044</xdr:colOff>
      <xdr:row>70</xdr:row>
      <xdr:rowOff>2232875</xdr:rowOff>
    </xdr:to>
    <xdr:pic>
      <xdr:nvPicPr>
        <xdr:cNvPr id="70" name="Imagen 69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4700" y="123892707"/>
          <a:ext cx="2189001" cy="1341236"/>
        </a:xfrm>
        <a:prstGeom prst="rect">
          <a:avLst/>
        </a:prstGeom>
      </xdr:spPr>
    </xdr:pic>
    <xdr:clientData/>
  </xdr:twoCellAnchor>
  <xdr:twoCellAnchor editAs="oneCell">
    <xdr:from>
      <xdr:col>2</xdr:col>
      <xdr:colOff>447702</xdr:colOff>
      <xdr:row>71</xdr:row>
      <xdr:rowOff>46377</xdr:rowOff>
    </xdr:from>
    <xdr:to>
      <xdr:col>2</xdr:col>
      <xdr:colOff>1018059</xdr:colOff>
      <xdr:row>71</xdr:row>
      <xdr:rowOff>2036378</xdr:rowOff>
    </xdr:to>
    <xdr:pic>
      <xdr:nvPicPr>
        <xdr:cNvPr id="71" name="Imagen 70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23655" y="126438574"/>
          <a:ext cx="1990001" cy="570357"/>
        </a:xfrm>
        <a:prstGeom prst="rect">
          <a:avLst/>
        </a:prstGeom>
      </xdr:spPr>
    </xdr:pic>
    <xdr:clientData/>
  </xdr:twoCellAnchor>
  <xdr:twoCellAnchor editAs="oneCell">
    <xdr:from>
      <xdr:col>2</xdr:col>
      <xdr:colOff>229852</xdr:colOff>
      <xdr:row>72</xdr:row>
      <xdr:rowOff>45729</xdr:rowOff>
    </xdr:from>
    <xdr:to>
      <xdr:col>2</xdr:col>
      <xdr:colOff>1275100</xdr:colOff>
      <xdr:row>72</xdr:row>
      <xdr:rowOff>2453630</xdr:rowOff>
    </xdr:to>
    <xdr:pic>
      <xdr:nvPicPr>
        <xdr:cNvPr id="72" name="Imagen 71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4300" y="128495406"/>
          <a:ext cx="2407901" cy="1045248"/>
        </a:xfrm>
        <a:prstGeom prst="rect">
          <a:avLst/>
        </a:prstGeom>
      </xdr:spPr>
    </xdr:pic>
    <xdr:clientData/>
  </xdr:twoCellAnchor>
  <xdr:twoCellAnchor editAs="oneCell">
    <xdr:from>
      <xdr:col>2</xdr:col>
      <xdr:colOff>281676</xdr:colOff>
      <xdr:row>73</xdr:row>
      <xdr:rowOff>40571</xdr:rowOff>
    </xdr:from>
    <xdr:to>
      <xdr:col>2</xdr:col>
      <xdr:colOff>1173725</xdr:colOff>
      <xdr:row>73</xdr:row>
      <xdr:rowOff>2229572</xdr:rowOff>
    </xdr:to>
    <xdr:pic>
      <xdr:nvPicPr>
        <xdr:cNvPr id="73" name="Imagen 72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18975" y="130952947"/>
          <a:ext cx="2189001" cy="892049"/>
        </a:xfrm>
        <a:prstGeom prst="rect">
          <a:avLst/>
        </a:prstGeom>
      </xdr:spPr>
    </xdr:pic>
    <xdr:clientData/>
  </xdr:twoCellAnchor>
  <xdr:twoCellAnchor editAs="oneCell">
    <xdr:from>
      <xdr:col>2</xdr:col>
      <xdr:colOff>77790</xdr:colOff>
      <xdr:row>74</xdr:row>
      <xdr:rowOff>43825</xdr:rowOff>
    </xdr:from>
    <xdr:to>
      <xdr:col>2</xdr:col>
      <xdr:colOff>1397858</xdr:colOff>
      <xdr:row>74</xdr:row>
      <xdr:rowOff>2451726</xdr:rowOff>
    </xdr:to>
    <xdr:pic>
      <xdr:nvPicPr>
        <xdr:cNvPr id="74" name="Imagen 73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565" y="132565150"/>
          <a:ext cx="1320068" cy="2407901"/>
        </a:xfrm>
        <a:prstGeom prst="rect">
          <a:avLst/>
        </a:prstGeom>
      </xdr:spPr>
    </xdr:pic>
    <xdr:clientData/>
  </xdr:twoCellAnchor>
  <xdr:twoCellAnchor editAs="oneCell">
    <xdr:from>
      <xdr:col>2</xdr:col>
      <xdr:colOff>120336</xdr:colOff>
      <xdr:row>75</xdr:row>
      <xdr:rowOff>53350</xdr:rowOff>
    </xdr:from>
    <xdr:to>
      <xdr:col>2</xdr:col>
      <xdr:colOff>1353266</xdr:colOff>
      <xdr:row>75</xdr:row>
      <xdr:rowOff>2461251</xdr:rowOff>
    </xdr:to>
    <xdr:pic>
      <xdr:nvPicPr>
        <xdr:cNvPr id="75" name="Imagen 74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11" y="135051175"/>
          <a:ext cx="1232930" cy="2407901"/>
        </a:xfrm>
        <a:prstGeom prst="rect">
          <a:avLst/>
        </a:prstGeom>
      </xdr:spPr>
    </xdr:pic>
    <xdr:clientData/>
  </xdr:twoCellAnchor>
  <xdr:twoCellAnchor editAs="oneCell">
    <xdr:from>
      <xdr:col>2</xdr:col>
      <xdr:colOff>75092</xdr:colOff>
      <xdr:row>76</xdr:row>
      <xdr:rowOff>48170</xdr:rowOff>
    </xdr:from>
    <xdr:to>
      <xdr:col>2</xdr:col>
      <xdr:colOff>1394801</xdr:colOff>
      <xdr:row>76</xdr:row>
      <xdr:rowOff>2961730</xdr:rowOff>
    </xdr:to>
    <xdr:pic>
      <xdr:nvPicPr>
        <xdr:cNvPr id="76" name="Imagen 75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0867" y="137560595"/>
          <a:ext cx="1319709" cy="2913560"/>
        </a:xfrm>
        <a:prstGeom prst="rect">
          <a:avLst/>
        </a:prstGeom>
      </xdr:spPr>
    </xdr:pic>
    <xdr:clientData/>
  </xdr:twoCellAnchor>
  <xdr:twoCellAnchor editAs="oneCell">
    <xdr:from>
      <xdr:col>2</xdr:col>
      <xdr:colOff>115832</xdr:colOff>
      <xdr:row>77</xdr:row>
      <xdr:rowOff>34663</xdr:rowOff>
    </xdr:from>
    <xdr:to>
      <xdr:col>2</xdr:col>
      <xdr:colOff>1389117</xdr:colOff>
      <xdr:row>77</xdr:row>
      <xdr:rowOff>3560071</xdr:rowOff>
    </xdr:to>
    <xdr:pic>
      <xdr:nvPicPr>
        <xdr:cNvPr id="77" name="Imagen 76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524454" y="141692574"/>
          <a:ext cx="3525408" cy="1273285"/>
        </a:xfrm>
        <a:prstGeom prst="rect">
          <a:avLst/>
        </a:prstGeom>
      </xdr:spPr>
    </xdr:pic>
    <xdr:clientData/>
  </xdr:twoCellAnchor>
  <xdr:twoCellAnchor editAs="oneCell">
    <xdr:from>
      <xdr:col>2</xdr:col>
      <xdr:colOff>60567</xdr:colOff>
      <xdr:row>78</xdr:row>
      <xdr:rowOff>33699</xdr:rowOff>
    </xdr:from>
    <xdr:to>
      <xdr:col>2</xdr:col>
      <xdr:colOff>1387235</xdr:colOff>
      <xdr:row>78</xdr:row>
      <xdr:rowOff>2023700</xdr:rowOff>
    </xdr:to>
    <xdr:pic>
      <xdr:nvPicPr>
        <xdr:cNvPr id="78" name="Imagen 77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14675" y="144488141"/>
          <a:ext cx="1990001" cy="1326668"/>
        </a:xfrm>
        <a:prstGeom prst="rect">
          <a:avLst/>
        </a:prstGeom>
      </xdr:spPr>
    </xdr:pic>
    <xdr:clientData/>
  </xdr:twoCellAnchor>
  <xdr:twoCellAnchor editAs="oneCell">
    <xdr:from>
      <xdr:col>2</xdr:col>
      <xdr:colOff>48411</xdr:colOff>
      <xdr:row>79</xdr:row>
      <xdr:rowOff>49039</xdr:rowOff>
    </xdr:from>
    <xdr:to>
      <xdr:col>2</xdr:col>
      <xdr:colOff>1418440</xdr:colOff>
      <xdr:row>79</xdr:row>
      <xdr:rowOff>2362984</xdr:rowOff>
    </xdr:to>
    <xdr:pic>
      <xdr:nvPicPr>
        <xdr:cNvPr id="80" name="Imagen 79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62228" y="146682122"/>
          <a:ext cx="2313945" cy="1370029"/>
        </a:xfrm>
        <a:prstGeom prst="rect">
          <a:avLst/>
        </a:prstGeom>
      </xdr:spPr>
    </xdr:pic>
    <xdr:clientData/>
  </xdr:twoCellAnchor>
  <xdr:twoCellAnchor editAs="oneCell">
    <xdr:from>
      <xdr:col>2</xdr:col>
      <xdr:colOff>48520</xdr:colOff>
      <xdr:row>80</xdr:row>
      <xdr:rowOff>37960</xdr:rowOff>
    </xdr:from>
    <xdr:to>
      <xdr:col>2</xdr:col>
      <xdr:colOff>1418332</xdr:colOff>
      <xdr:row>80</xdr:row>
      <xdr:rowOff>2027961</xdr:rowOff>
    </xdr:to>
    <xdr:pic>
      <xdr:nvPicPr>
        <xdr:cNvPr id="81" name="Imagen 80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4200" y="148909480"/>
          <a:ext cx="1990001" cy="1369812"/>
        </a:xfrm>
        <a:prstGeom prst="rect">
          <a:avLst/>
        </a:prstGeom>
      </xdr:spPr>
    </xdr:pic>
    <xdr:clientData/>
  </xdr:twoCellAnchor>
  <xdr:twoCellAnchor editAs="oneCell">
    <xdr:from>
      <xdr:col>2</xdr:col>
      <xdr:colOff>209230</xdr:colOff>
      <xdr:row>81</xdr:row>
      <xdr:rowOff>32161</xdr:rowOff>
    </xdr:from>
    <xdr:to>
      <xdr:col>2</xdr:col>
      <xdr:colOff>1352871</xdr:colOff>
      <xdr:row>81</xdr:row>
      <xdr:rowOff>2440062</xdr:rowOff>
    </xdr:to>
    <xdr:pic>
      <xdr:nvPicPr>
        <xdr:cNvPr id="83" name="Imagen 82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62875" y="151302166"/>
          <a:ext cx="2407901" cy="1143641"/>
        </a:xfrm>
        <a:prstGeom prst="rect">
          <a:avLst/>
        </a:prstGeom>
      </xdr:spPr>
    </xdr:pic>
    <xdr:clientData/>
  </xdr:twoCellAnchor>
  <xdr:twoCellAnchor editAs="oneCell">
    <xdr:from>
      <xdr:col>2</xdr:col>
      <xdr:colOff>88476</xdr:colOff>
      <xdr:row>81</xdr:row>
      <xdr:rowOff>2453751</xdr:rowOff>
    </xdr:from>
    <xdr:to>
      <xdr:col>2</xdr:col>
      <xdr:colOff>1359325</xdr:colOff>
      <xdr:row>81</xdr:row>
      <xdr:rowOff>4031146</xdr:rowOff>
    </xdr:to>
    <xdr:pic>
      <xdr:nvPicPr>
        <xdr:cNvPr id="84" name="Imagen 83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251" y="153091626"/>
          <a:ext cx="1270849" cy="1577395"/>
        </a:xfrm>
        <a:prstGeom prst="rect">
          <a:avLst/>
        </a:prstGeom>
      </xdr:spPr>
    </xdr:pic>
    <xdr:clientData/>
  </xdr:twoCellAnchor>
  <xdr:twoCellAnchor editAs="oneCell">
    <xdr:from>
      <xdr:col>2</xdr:col>
      <xdr:colOff>36164</xdr:colOff>
      <xdr:row>82</xdr:row>
      <xdr:rowOff>43634</xdr:rowOff>
    </xdr:from>
    <xdr:to>
      <xdr:col>2</xdr:col>
      <xdr:colOff>1430686</xdr:colOff>
      <xdr:row>82</xdr:row>
      <xdr:rowOff>1017418</xdr:rowOff>
    </xdr:to>
    <xdr:pic>
      <xdr:nvPicPr>
        <xdr:cNvPr id="86" name="Imagen 85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939" y="154729634"/>
          <a:ext cx="1394522" cy="973784"/>
        </a:xfrm>
        <a:prstGeom prst="rect">
          <a:avLst/>
        </a:prstGeom>
      </xdr:spPr>
    </xdr:pic>
    <xdr:clientData/>
  </xdr:twoCellAnchor>
  <xdr:twoCellAnchor editAs="oneCell">
    <xdr:from>
      <xdr:col>2</xdr:col>
      <xdr:colOff>40167</xdr:colOff>
      <xdr:row>82</xdr:row>
      <xdr:rowOff>1018746</xdr:rowOff>
    </xdr:from>
    <xdr:to>
      <xdr:col>2</xdr:col>
      <xdr:colOff>1426684</xdr:colOff>
      <xdr:row>82</xdr:row>
      <xdr:rowOff>1968910</xdr:rowOff>
    </xdr:to>
    <xdr:pic>
      <xdr:nvPicPr>
        <xdr:cNvPr id="87" name="Imagen 86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42" y="155704746"/>
          <a:ext cx="1386517" cy="950164"/>
        </a:xfrm>
        <a:prstGeom prst="rect">
          <a:avLst/>
        </a:prstGeom>
      </xdr:spPr>
    </xdr:pic>
    <xdr:clientData/>
  </xdr:twoCellAnchor>
  <xdr:twoCellAnchor editAs="oneCell">
    <xdr:from>
      <xdr:col>2</xdr:col>
      <xdr:colOff>42619</xdr:colOff>
      <xdr:row>83</xdr:row>
      <xdr:rowOff>34367</xdr:rowOff>
    </xdr:from>
    <xdr:to>
      <xdr:col>2</xdr:col>
      <xdr:colOff>1440675</xdr:colOff>
      <xdr:row>83</xdr:row>
      <xdr:rowOff>1927784</xdr:rowOff>
    </xdr:to>
    <xdr:pic>
      <xdr:nvPicPr>
        <xdr:cNvPr id="88" name="Imagen 87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394" y="156730142"/>
          <a:ext cx="1398056" cy="1893417"/>
        </a:xfrm>
        <a:prstGeom prst="rect">
          <a:avLst/>
        </a:prstGeom>
      </xdr:spPr>
    </xdr:pic>
    <xdr:clientData/>
  </xdr:twoCellAnchor>
  <xdr:twoCellAnchor editAs="oneCell">
    <xdr:from>
      <xdr:col>2</xdr:col>
      <xdr:colOff>40124</xdr:colOff>
      <xdr:row>84</xdr:row>
      <xdr:rowOff>42482</xdr:rowOff>
    </xdr:from>
    <xdr:to>
      <xdr:col>2</xdr:col>
      <xdr:colOff>1438058</xdr:colOff>
      <xdr:row>84</xdr:row>
      <xdr:rowOff>1672017</xdr:rowOff>
    </xdr:to>
    <xdr:pic>
      <xdr:nvPicPr>
        <xdr:cNvPr id="89" name="Imagen 88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10098" y="158797158"/>
          <a:ext cx="1629535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105391</xdr:colOff>
      <xdr:row>85</xdr:row>
      <xdr:rowOff>47907</xdr:rowOff>
    </xdr:from>
    <xdr:to>
      <xdr:col>2</xdr:col>
      <xdr:colOff>1361461</xdr:colOff>
      <xdr:row>85</xdr:row>
      <xdr:rowOff>2455808</xdr:rowOff>
    </xdr:to>
    <xdr:pic>
      <xdr:nvPicPr>
        <xdr:cNvPr id="90" name="Imagen 89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5250" y="160977198"/>
          <a:ext cx="2407901" cy="1256070"/>
        </a:xfrm>
        <a:prstGeom prst="rect">
          <a:avLst/>
        </a:prstGeom>
      </xdr:spPr>
    </xdr:pic>
    <xdr:clientData/>
  </xdr:twoCellAnchor>
  <xdr:twoCellAnchor editAs="oneCell">
    <xdr:from>
      <xdr:col>2</xdr:col>
      <xdr:colOff>35975</xdr:colOff>
      <xdr:row>86</xdr:row>
      <xdr:rowOff>55974</xdr:rowOff>
    </xdr:from>
    <xdr:to>
      <xdr:col>2</xdr:col>
      <xdr:colOff>1433909</xdr:colOff>
      <xdr:row>86</xdr:row>
      <xdr:rowOff>1639476</xdr:rowOff>
    </xdr:to>
    <xdr:pic>
      <xdr:nvPicPr>
        <xdr:cNvPr id="91" name="Imagen 90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28966" y="162997683"/>
          <a:ext cx="1583502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66048</xdr:colOff>
      <xdr:row>87</xdr:row>
      <xdr:rowOff>38509</xdr:rowOff>
    </xdr:from>
    <xdr:to>
      <xdr:col>2</xdr:col>
      <xdr:colOff>1400804</xdr:colOff>
      <xdr:row>87</xdr:row>
      <xdr:rowOff>2227510</xdr:rowOff>
    </xdr:to>
    <xdr:pic>
      <xdr:nvPicPr>
        <xdr:cNvPr id="92" name="Imagen 91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4700" y="165000482"/>
          <a:ext cx="2189001" cy="1334756"/>
        </a:xfrm>
        <a:prstGeom prst="rect">
          <a:avLst/>
        </a:prstGeom>
      </xdr:spPr>
    </xdr:pic>
    <xdr:clientData/>
  </xdr:twoCellAnchor>
  <xdr:twoCellAnchor editAs="oneCell">
    <xdr:from>
      <xdr:col>2</xdr:col>
      <xdr:colOff>34470</xdr:colOff>
      <xdr:row>88</xdr:row>
      <xdr:rowOff>37825</xdr:rowOff>
    </xdr:from>
    <xdr:to>
      <xdr:col>2</xdr:col>
      <xdr:colOff>1432404</xdr:colOff>
      <xdr:row>88</xdr:row>
      <xdr:rowOff>1504080</xdr:rowOff>
    </xdr:to>
    <xdr:pic>
      <xdr:nvPicPr>
        <xdr:cNvPr id="93" name="Imagen 92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45" y="166849150"/>
          <a:ext cx="1397934" cy="1466255"/>
        </a:xfrm>
        <a:prstGeom prst="rect">
          <a:avLst/>
        </a:prstGeom>
      </xdr:spPr>
    </xdr:pic>
    <xdr:clientData/>
  </xdr:twoCellAnchor>
  <xdr:twoCellAnchor editAs="oneCell">
    <xdr:from>
      <xdr:col>2</xdr:col>
      <xdr:colOff>42264</xdr:colOff>
      <xdr:row>89</xdr:row>
      <xdr:rowOff>48587</xdr:rowOff>
    </xdr:from>
    <xdr:to>
      <xdr:col>2</xdr:col>
      <xdr:colOff>1424587</xdr:colOff>
      <xdr:row>89</xdr:row>
      <xdr:rowOff>2131346</xdr:rowOff>
    </xdr:to>
    <xdr:pic>
      <xdr:nvPicPr>
        <xdr:cNvPr id="94" name="Imagen 93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77821" y="168753180"/>
          <a:ext cx="2082759" cy="1382323"/>
        </a:xfrm>
        <a:prstGeom prst="rect">
          <a:avLst/>
        </a:prstGeom>
      </xdr:spPr>
    </xdr:pic>
    <xdr:clientData/>
  </xdr:twoCellAnchor>
  <xdr:twoCellAnchor editAs="oneCell">
    <xdr:from>
      <xdr:col>2</xdr:col>
      <xdr:colOff>38212</xdr:colOff>
      <xdr:row>90</xdr:row>
      <xdr:rowOff>49326</xdr:rowOff>
    </xdr:from>
    <xdr:to>
      <xdr:col>2</xdr:col>
      <xdr:colOff>1428752</xdr:colOff>
      <xdr:row>90</xdr:row>
      <xdr:rowOff>1931875</xdr:rowOff>
    </xdr:to>
    <xdr:pic>
      <xdr:nvPicPr>
        <xdr:cNvPr id="95" name="Imagen 94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987" y="170584926"/>
          <a:ext cx="1390540" cy="1882549"/>
        </a:xfrm>
        <a:prstGeom prst="rect">
          <a:avLst/>
        </a:prstGeom>
      </xdr:spPr>
    </xdr:pic>
    <xdr:clientData/>
  </xdr:twoCellAnchor>
  <xdr:twoCellAnchor editAs="oneCell">
    <xdr:from>
      <xdr:col>2</xdr:col>
      <xdr:colOff>72270</xdr:colOff>
      <xdr:row>91</xdr:row>
      <xdr:rowOff>48500</xdr:rowOff>
    </xdr:from>
    <xdr:to>
      <xdr:col>2</xdr:col>
      <xdr:colOff>1384252</xdr:colOff>
      <xdr:row>91</xdr:row>
      <xdr:rowOff>2237501</xdr:rowOff>
    </xdr:to>
    <xdr:pic>
      <xdr:nvPicPr>
        <xdr:cNvPr id="96" name="Imagen 95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045" y="172565300"/>
          <a:ext cx="1311982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55309</xdr:colOff>
      <xdr:row>92</xdr:row>
      <xdr:rowOff>40851</xdr:rowOff>
    </xdr:from>
    <xdr:to>
      <xdr:col>2</xdr:col>
      <xdr:colOff>1417454</xdr:colOff>
      <xdr:row>92</xdr:row>
      <xdr:rowOff>1311700</xdr:rowOff>
    </xdr:to>
    <xdr:pic>
      <xdr:nvPicPr>
        <xdr:cNvPr id="97" name="Imagen 96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84" y="174853176"/>
          <a:ext cx="1362145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37499</xdr:colOff>
      <xdr:row>92</xdr:row>
      <xdr:rowOff>1317201</xdr:rowOff>
    </xdr:from>
    <xdr:to>
      <xdr:col>2</xdr:col>
      <xdr:colOff>1433644</xdr:colOff>
      <xdr:row>92</xdr:row>
      <xdr:rowOff>2588050</xdr:rowOff>
    </xdr:to>
    <xdr:pic>
      <xdr:nvPicPr>
        <xdr:cNvPr id="98" name="Imagen 97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274" y="176129526"/>
          <a:ext cx="1396145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93</xdr:row>
      <xdr:rowOff>46899</xdr:rowOff>
    </xdr:from>
    <xdr:to>
      <xdr:col>2</xdr:col>
      <xdr:colOff>1432392</xdr:colOff>
      <xdr:row>93</xdr:row>
      <xdr:rowOff>1692597</xdr:rowOff>
    </xdr:to>
    <xdr:pic>
      <xdr:nvPicPr>
        <xdr:cNvPr id="99" name="Imagen 98"/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177488124"/>
          <a:ext cx="1397934" cy="1645698"/>
        </a:xfrm>
        <a:prstGeom prst="rect">
          <a:avLst/>
        </a:prstGeom>
      </xdr:spPr>
    </xdr:pic>
    <xdr:clientData/>
  </xdr:twoCellAnchor>
  <xdr:twoCellAnchor editAs="oneCell">
    <xdr:from>
      <xdr:col>2</xdr:col>
      <xdr:colOff>37045</xdr:colOff>
      <xdr:row>94</xdr:row>
      <xdr:rowOff>39266</xdr:rowOff>
    </xdr:from>
    <xdr:to>
      <xdr:col>2</xdr:col>
      <xdr:colOff>1434979</xdr:colOff>
      <xdr:row>94</xdr:row>
      <xdr:rowOff>1770483</xdr:rowOff>
    </xdr:to>
    <xdr:pic>
      <xdr:nvPicPr>
        <xdr:cNvPr id="100" name="Imagen 99"/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6178" y="179371158"/>
          <a:ext cx="1731217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39639</xdr:colOff>
      <xdr:row>95</xdr:row>
      <xdr:rowOff>38593</xdr:rowOff>
    </xdr:from>
    <xdr:to>
      <xdr:col>2</xdr:col>
      <xdr:colOff>1427213</xdr:colOff>
      <xdr:row>95</xdr:row>
      <xdr:rowOff>1865776</xdr:rowOff>
    </xdr:to>
    <xdr:pic>
      <xdr:nvPicPr>
        <xdr:cNvPr id="101" name="Imagen 100"/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05609" y="181233398"/>
          <a:ext cx="1827183" cy="1387574"/>
        </a:xfrm>
        <a:prstGeom prst="rect">
          <a:avLst/>
        </a:prstGeom>
      </xdr:spPr>
    </xdr:pic>
    <xdr:clientData/>
  </xdr:twoCellAnchor>
  <xdr:twoCellAnchor editAs="oneCell">
    <xdr:from>
      <xdr:col>2</xdr:col>
      <xdr:colOff>38308</xdr:colOff>
      <xdr:row>96</xdr:row>
      <xdr:rowOff>41133</xdr:rowOff>
    </xdr:from>
    <xdr:to>
      <xdr:col>2</xdr:col>
      <xdr:colOff>1433817</xdr:colOff>
      <xdr:row>96</xdr:row>
      <xdr:rowOff>2378217</xdr:rowOff>
    </xdr:to>
    <xdr:pic>
      <xdr:nvPicPr>
        <xdr:cNvPr id="102" name="Imagen 101"/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083" y="182921133"/>
          <a:ext cx="1395509" cy="2337084"/>
        </a:xfrm>
        <a:prstGeom prst="rect">
          <a:avLst/>
        </a:prstGeom>
      </xdr:spPr>
    </xdr:pic>
    <xdr:clientData/>
  </xdr:twoCellAnchor>
  <xdr:twoCellAnchor editAs="oneCell">
    <xdr:from>
      <xdr:col>2</xdr:col>
      <xdr:colOff>53869</xdr:colOff>
      <xdr:row>97</xdr:row>
      <xdr:rowOff>43950</xdr:rowOff>
    </xdr:from>
    <xdr:to>
      <xdr:col>2</xdr:col>
      <xdr:colOff>1425276</xdr:colOff>
      <xdr:row>97</xdr:row>
      <xdr:rowOff>1956301</xdr:rowOff>
    </xdr:to>
    <xdr:pic>
      <xdr:nvPicPr>
        <xdr:cNvPr id="103" name="Imagen 102"/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644" y="185371875"/>
          <a:ext cx="1371407" cy="1912351"/>
        </a:xfrm>
        <a:prstGeom prst="rect">
          <a:avLst/>
        </a:prstGeom>
      </xdr:spPr>
    </xdr:pic>
    <xdr:clientData/>
  </xdr:twoCellAnchor>
  <xdr:twoCellAnchor editAs="oneCell">
    <xdr:from>
      <xdr:col>2</xdr:col>
      <xdr:colOff>39605</xdr:colOff>
      <xdr:row>96</xdr:row>
      <xdr:rowOff>2382123</xdr:rowOff>
    </xdr:from>
    <xdr:to>
      <xdr:col>2</xdr:col>
      <xdr:colOff>1424937</xdr:colOff>
      <xdr:row>96</xdr:row>
      <xdr:rowOff>4742578</xdr:rowOff>
    </xdr:to>
    <xdr:pic>
      <xdr:nvPicPr>
        <xdr:cNvPr id="104" name="Imagen 103"/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380" y="185262123"/>
          <a:ext cx="1385332" cy="2360455"/>
        </a:xfrm>
        <a:prstGeom prst="rect">
          <a:avLst/>
        </a:prstGeom>
      </xdr:spPr>
    </xdr:pic>
    <xdr:clientData/>
  </xdr:twoCellAnchor>
  <xdr:twoCellAnchor editAs="oneCell">
    <xdr:from>
      <xdr:col>2</xdr:col>
      <xdr:colOff>26705</xdr:colOff>
      <xdr:row>98</xdr:row>
      <xdr:rowOff>50376</xdr:rowOff>
    </xdr:from>
    <xdr:to>
      <xdr:col>2</xdr:col>
      <xdr:colOff>1433525</xdr:colOff>
      <xdr:row>98</xdr:row>
      <xdr:rowOff>1321225</xdr:rowOff>
    </xdr:to>
    <xdr:pic>
      <xdr:nvPicPr>
        <xdr:cNvPr id="106" name="Imagen 105"/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480" y="189683601"/>
          <a:ext cx="1406820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26834</xdr:colOff>
      <xdr:row>98</xdr:row>
      <xdr:rowOff>1329500</xdr:rowOff>
    </xdr:from>
    <xdr:to>
      <xdr:col>2</xdr:col>
      <xdr:colOff>1436141</xdr:colOff>
      <xdr:row>98</xdr:row>
      <xdr:rowOff>2651951</xdr:rowOff>
    </xdr:to>
    <xdr:pic>
      <xdr:nvPicPr>
        <xdr:cNvPr id="107" name="Imagen 106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609" y="190962725"/>
          <a:ext cx="1409307" cy="1322451"/>
        </a:xfrm>
        <a:prstGeom prst="rect">
          <a:avLst/>
        </a:prstGeom>
      </xdr:spPr>
    </xdr:pic>
    <xdr:clientData/>
  </xdr:twoCellAnchor>
  <xdr:twoCellAnchor editAs="oneCell">
    <xdr:from>
      <xdr:col>2</xdr:col>
      <xdr:colOff>33830</xdr:colOff>
      <xdr:row>99</xdr:row>
      <xdr:rowOff>48067</xdr:rowOff>
    </xdr:from>
    <xdr:to>
      <xdr:col>2</xdr:col>
      <xdr:colOff>1431764</xdr:colOff>
      <xdr:row>99</xdr:row>
      <xdr:rowOff>1856932</xdr:rowOff>
    </xdr:to>
    <xdr:pic>
      <xdr:nvPicPr>
        <xdr:cNvPr id="108" name="Imagen 107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14139" y="192563283"/>
          <a:ext cx="1808865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38673</xdr:colOff>
      <xdr:row>100</xdr:row>
      <xdr:rowOff>52207</xdr:rowOff>
    </xdr:from>
    <xdr:to>
      <xdr:col>2</xdr:col>
      <xdr:colOff>1429646</xdr:colOff>
      <xdr:row>100</xdr:row>
      <xdr:rowOff>1395594</xdr:rowOff>
    </xdr:to>
    <xdr:pic>
      <xdr:nvPicPr>
        <xdr:cNvPr id="109" name="Imagen 108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448" y="194276482"/>
          <a:ext cx="1390973" cy="1343387"/>
        </a:xfrm>
        <a:prstGeom prst="rect">
          <a:avLst/>
        </a:prstGeom>
      </xdr:spPr>
    </xdr:pic>
    <xdr:clientData/>
  </xdr:twoCellAnchor>
  <xdr:twoCellAnchor editAs="oneCell">
    <xdr:from>
      <xdr:col>2</xdr:col>
      <xdr:colOff>37710</xdr:colOff>
      <xdr:row>101</xdr:row>
      <xdr:rowOff>34057</xdr:rowOff>
    </xdr:from>
    <xdr:to>
      <xdr:col>2</xdr:col>
      <xdr:colOff>1432923</xdr:colOff>
      <xdr:row>101</xdr:row>
      <xdr:rowOff>2137644</xdr:rowOff>
    </xdr:to>
    <xdr:pic>
      <xdr:nvPicPr>
        <xdr:cNvPr id="110" name="Imagen 109"/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485" y="195696607"/>
          <a:ext cx="1395213" cy="2103587"/>
        </a:xfrm>
        <a:prstGeom prst="rect">
          <a:avLst/>
        </a:prstGeom>
      </xdr:spPr>
    </xdr:pic>
    <xdr:clientData/>
  </xdr:twoCellAnchor>
  <xdr:twoCellAnchor editAs="oneCell">
    <xdr:from>
      <xdr:col>2</xdr:col>
      <xdr:colOff>46080</xdr:colOff>
      <xdr:row>102</xdr:row>
      <xdr:rowOff>33700</xdr:rowOff>
    </xdr:from>
    <xdr:to>
      <xdr:col>2</xdr:col>
      <xdr:colOff>1426685</xdr:colOff>
      <xdr:row>102</xdr:row>
      <xdr:rowOff>2023701</xdr:rowOff>
    </xdr:to>
    <xdr:pic>
      <xdr:nvPicPr>
        <xdr:cNvPr id="111" name="Imagen 110"/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855" y="197848900"/>
          <a:ext cx="1380605" cy="1990001"/>
        </a:xfrm>
        <a:prstGeom prst="rect">
          <a:avLst/>
        </a:prstGeom>
      </xdr:spPr>
    </xdr:pic>
    <xdr:clientData/>
  </xdr:twoCellAnchor>
  <xdr:twoCellAnchor editAs="oneCell">
    <xdr:from>
      <xdr:col>2</xdr:col>
      <xdr:colOff>38633</xdr:colOff>
      <xdr:row>103</xdr:row>
      <xdr:rowOff>39016</xdr:rowOff>
    </xdr:from>
    <xdr:to>
      <xdr:col>2</xdr:col>
      <xdr:colOff>1439015</xdr:colOff>
      <xdr:row>103</xdr:row>
      <xdr:rowOff>698694</xdr:rowOff>
    </xdr:to>
    <xdr:pic>
      <xdr:nvPicPr>
        <xdr:cNvPr id="112" name="Imagen 111"/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408" y="199911616"/>
          <a:ext cx="1400382" cy="659678"/>
        </a:xfrm>
        <a:prstGeom prst="rect">
          <a:avLst/>
        </a:prstGeom>
      </xdr:spPr>
    </xdr:pic>
    <xdr:clientData/>
  </xdr:twoCellAnchor>
  <xdr:twoCellAnchor editAs="oneCell">
    <xdr:from>
      <xdr:col>2</xdr:col>
      <xdr:colOff>29192</xdr:colOff>
      <xdr:row>104</xdr:row>
      <xdr:rowOff>43328</xdr:rowOff>
    </xdr:from>
    <xdr:to>
      <xdr:col>2</xdr:col>
      <xdr:colOff>1437659</xdr:colOff>
      <xdr:row>104</xdr:row>
      <xdr:rowOff>845324</xdr:rowOff>
    </xdr:to>
    <xdr:pic>
      <xdr:nvPicPr>
        <xdr:cNvPr id="113" name="Imagen 112"/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4967" y="200639828"/>
          <a:ext cx="1408467" cy="801996"/>
        </a:xfrm>
        <a:prstGeom prst="rect">
          <a:avLst/>
        </a:prstGeom>
      </xdr:spPr>
    </xdr:pic>
    <xdr:clientData/>
  </xdr:twoCellAnchor>
  <xdr:twoCellAnchor editAs="oneCell">
    <xdr:from>
      <xdr:col>2</xdr:col>
      <xdr:colOff>381110</xdr:colOff>
      <xdr:row>105</xdr:row>
      <xdr:rowOff>44553</xdr:rowOff>
    </xdr:from>
    <xdr:to>
      <xdr:col>2</xdr:col>
      <xdr:colOff>1086481</xdr:colOff>
      <xdr:row>105</xdr:row>
      <xdr:rowOff>1411598</xdr:rowOff>
    </xdr:to>
    <xdr:pic>
      <xdr:nvPicPr>
        <xdr:cNvPr id="114" name="Imagen 113"/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6048" y="201867240"/>
          <a:ext cx="1367045" cy="705371"/>
        </a:xfrm>
        <a:prstGeom prst="rect">
          <a:avLst/>
        </a:prstGeom>
      </xdr:spPr>
    </xdr:pic>
    <xdr:clientData/>
  </xdr:twoCellAnchor>
  <xdr:twoCellAnchor editAs="oneCell">
    <xdr:from>
      <xdr:col>2</xdr:col>
      <xdr:colOff>38145</xdr:colOff>
      <xdr:row>106</xdr:row>
      <xdr:rowOff>33861</xdr:rowOff>
    </xdr:from>
    <xdr:to>
      <xdr:col>2</xdr:col>
      <xdr:colOff>1432071</xdr:colOff>
      <xdr:row>106</xdr:row>
      <xdr:rowOff>1337739</xdr:rowOff>
    </xdr:to>
    <xdr:pic>
      <xdr:nvPicPr>
        <xdr:cNvPr id="115" name="Imagen 114"/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920" y="202963986"/>
          <a:ext cx="1393926" cy="1303878"/>
        </a:xfrm>
        <a:prstGeom prst="rect">
          <a:avLst/>
        </a:prstGeom>
      </xdr:spPr>
    </xdr:pic>
    <xdr:clientData/>
  </xdr:twoCellAnchor>
  <xdr:twoCellAnchor editAs="oneCell">
    <xdr:from>
      <xdr:col>2</xdr:col>
      <xdr:colOff>53995</xdr:colOff>
      <xdr:row>107</xdr:row>
      <xdr:rowOff>50586</xdr:rowOff>
    </xdr:from>
    <xdr:to>
      <xdr:col>2</xdr:col>
      <xdr:colOff>1412854</xdr:colOff>
      <xdr:row>107</xdr:row>
      <xdr:rowOff>2100886</xdr:rowOff>
    </xdr:to>
    <xdr:pic>
      <xdr:nvPicPr>
        <xdr:cNvPr id="116" name="Imagen 115"/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94050" y="204707556"/>
          <a:ext cx="2050300" cy="1358859"/>
        </a:xfrm>
        <a:prstGeom prst="rect">
          <a:avLst/>
        </a:prstGeom>
      </xdr:spPr>
    </xdr:pic>
    <xdr:clientData/>
  </xdr:twoCellAnchor>
  <xdr:twoCellAnchor editAs="oneCell">
    <xdr:from>
      <xdr:col>2</xdr:col>
      <xdr:colOff>44820</xdr:colOff>
      <xdr:row>108</xdr:row>
      <xdr:rowOff>35812</xdr:rowOff>
    </xdr:from>
    <xdr:to>
      <xdr:col>2</xdr:col>
      <xdr:colOff>1428913</xdr:colOff>
      <xdr:row>108</xdr:row>
      <xdr:rowOff>1773940</xdr:rowOff>
    </xdr:to>
    <xdr:pic>
      <xdr:nvPicPr>
        <xdr:cNvPr id="117" name="Imagen 116"/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53578" y="206686254"/>
          <a:ext cx="1738128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39743</xdr:colOff>
      <xdr:row>109</xdr:row>
      <xdr:rowOff>44222</xdr:rowOff>
    </xdr:from>
    <xdr:to>
      <xdr:col>2</xdr:col>
      <xdr:colOff>1427108</xdr:colOff>
      <xdr:row>109</xdr:row>
      <xdr:rowOff>2034223</xdr:rowOff>
    </xdr:to>
    <xdr:pic>
      <xdr:nvPicPr>
        <xdr:cNvPr id="118" name="Imagen 117"/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4200" y="208638240"/>
          <a:ext cx="1990001" cy="1387365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110</xdr:row>
      <xdr:rowOff>44177</xdr:rowOff>
    </xdr:from>
    <xdr:to>
      <xdr:col>2</xdr:col>
      <xdr:colOff>1432392</xdr:colOff>
      <xdr:row>110</xdr:row>
      <xdr:rowOff>1684503</xdr:rowOff>
    </xdr:to>
    <xdr:pic>
      <xdr:nvPicPr>
        <xdr:cNvPr id="119" name="Imagen 118"/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10422852"/>
          <a:ext cx="1397934" cy="1640326"/>
        </a:xfrm>
        <a:prstGeom prst="rect">
          <a:avLst/>
        </a:prstGeom>
      </xdr:spPr>
    </xdr:pic>
    <xdr:clientData/>
  </xdr:twoCellAnchor>
  <xdr:twoCellAnchor editAs="oneCell">
    <xdr:from>
      <xdr:col>2</xdr:col>
      <xdr:colOff>108439</xdr:colOff>
      <xdr:row>111</xdr:row>
      <xdr:rowOff>48500</xdr:rowOff>
    </xdr:from>
    <xdr:to>
      <xdr:col>2</xdr:col>
      <xdr:colOff>1350459</xdr:colOff>
      <xdr:row>111</xdr:row>
      <xdr:rowOff>2237501</xdr:rowOff>
    </xdr:to>
    <xdr:pic>
      <xdr:nvPicPr>
        <xdr:cNvPr id="120" name="Imagen 119"/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214" y="212151200"/>
          <a:ext cx="1242020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112</xdr:row>
      <xdr:rowOff>49230</xdr:rowOff>
    </xdr:from>
    <xdr:to>
      <xdr:col>2</xdr:col>
      <xdr:colOff>1432392</xdr:colOff>
      <xdr:row>112</xdr:row>
      <xdr:rowOff>1578975</xdr:rowOff>
    </xdr:to>
    <xdr:pic>
      <xdr:nvPicPr>
        <xdr:cNvPr id="121" name="Imagen 120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14418880"/>
          <a:ext cx="1397934" cy="1529745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113</xdr:row>
      <xdr:rowOff>36102</xdr:rowOff>
    </xdr:from>
    <xdr:to>
      <xdr:col>2</xdr:col>
      <xdr:colOff>1432392</xdr:colOff>
      <xdr:row>113</xdr:row>
      <xdr:rowOff>1631110</xdr:rowOff>
    </xdr:to>
    <xdr:pic>
      <xdr:nvPicPr>
        <xdr:cNvPr id="122" name="Imagen 121"/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16063102"/>
          <a:ext cx="1397934" cy="1595008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114</xdr:row>
      <xdr:rowOff>33589</xdr:rowOff>
    </xdr:from>
    <xdr:to>
      <xdr:col>2</xdr:col>
      <xdr:colOff>1432392</xdr:colOff>
      <xdr:row>114</xdr:row>
      <xdr:rowOff>1673450</xdr:rowOff>
    </xdr:to>
    <xdr:pic>
      <xdr:nvPicPr>
        <xdr:cNvPr id="123" name="Imagen 122"/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17727464"/>
          <a:ext cx="1397934" cy="163986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115</xdr:row>
      <xdr:rowOff>44730</xdr:rowOff>
    </xdr:from>
    <xdr:to>
      <xdr:col>2</xdr:col>
      <xdr:colOff>1432392</xdr:colOff>
      <xdr:row>115</xdr:row>
      <xdr:rowOff>1810631</xdr:rowOff>
    </xdr:to>
    <xdr:pic>
      <xdr:nvPicPr>
        <xdr:cNvPr id="124" name="Imagen 123"/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19434055"/>
          <a:ext cx="1397934" cy="176590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116</xdr:row>
      <xdr:rowOff>45378</xdr:rowOff>
    </xdr:from>
    <xdr:to>
      <xdr:col>2</xdr:col>
      <xdr:colOff>1432392</xdr:colOff>
      <xdr:row>116</xdr:row>
      <xdr:rowOff>1698764</xdr:rowOff>
    </xdr:to>
    <xdr:pic>
      <xdr:nvPicPr>
        <xdr:cNvPr id="125" name="Imagen 124"/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21282553"/>
          <a:ext cx="1397934" cy="1653386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117</xdr:row>
      <xdr:rowOff>37584</xdr:rowOff>
    </xdr:from>
    <xdr:to>
      <xdr:col>2</xdr:col>
      <xdr:colOff>1432392</xdr:colOff>
      <xdr:row>117</xdr:row>
      <xdr:rowOff>1578932</xdr:rowOff>
    </xdr:to>
    <xdr:pic>
      <xdr:nvPicPr>
        <xdr:cNvPr id="126" name="Imagen 125"/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22998784"/>
          <a:ext cx="1397934" cy="1541348"/>
        </a:xfrm>
        <a:prstGeom prst="rect">
          <a:avLst/>
        </a:prstGeom>
      </xdr:spPr>
    </xdr:pic>
    <xdr:clientData/>
  </xdr:twoCellAnchor>
  <xdr:twoCellAnchor editAs="oneCell">
    <xdr:from>
      <xdr:col>2</xdr:col>
      <xdr:colOff>34755</xdr:colOff>
      <xdr:row>118</xdr:row>
      <xdr:rowOff>47954</xdr:rowOff>
    </xdr:from>
    <xdr:to>
      <xdr:col>2</xdr:col>
      <xdr:colOff>1428184</xdr:colOff>
      <xdr:row>118</xdr:row>
      <xdr:rowOff>1857046</xdr:rowOff>
    </xdr:to>
    <xdr:pic>
      <xdr:nvPicPr>
        <xdr:cNvPr id="127" name="Imagen 126"/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530" y="224609354"/>
          <a:ext cx="1393429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53800</xdr:colOff>
      <xdr:row>119</xdr:row>
      <xdr:rowOff>45097</xdr:rowOff>
    </xdr:from>
    <xdr:to>
      <xdr:col>2</xdr:col>
      <xdr:colOff>1432101</xdr:colOff>
      <xdr:row>119</xdr:row>
      <xdr:rowOff>1702988</xdr:rowOff>
    </xdr:to>
    <xdr:pic>
      <xdr:nvPicPr>
        <xdr:cNvPr id="128" name="Imagen 127"/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75" y="226501972"/>
          <a:ext cx="1378301" cy="1657891"/>
        </a:xfrm>
        <a:prstGeom prst="rect">
          <a:avLst/>
        </a:prstGeom>
      </xdr:spPr>
    </xdr:pic>
    <xdr:clientData/>
  </xdr:twoCellAnchor>
  <xdr:twoCellAnchor editAs="oneCell">
    <xdr:from>
      <xdr:col>2</xdr:col>
      <xdr:colOff>46822</xdr:colOff>
      <xdr:row>120</xdr:row>
      <xdr:rowOff>57479</xdr:rowOff>
    </xdr:from>
    <xdr:to>
      <xdr:col>2</xdr:col>
      <xdr:colOff>1425113</xdr:colOff>
      <xdr:row>120</xdr:row>
      <xdr:rowOff>1866571</xdr:rowOff>
    </xdr:to>
    <xdr:pic>
      <xdr:nvPicPr>
        <xdr:cNvPr id="130" name="Imagen 129"/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597" y="228257429"/>
          <a:ext cx="1378291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46202</xdr:colOff>
      <xdr:row>121</xdr:row>
      <xdr:rowOff>61782</xdr:rowOff>
    </xdr:from>
    <xdr:to>
      <xdr:col>2</xdr:col>
      <xdr:colOff>1425523</xdr:colOff>
      <xdr:row>121</xdr:row>
      <xdr:rowOff>1881319</xdr:rowOff>
    </xdr:to>
    <xdr:pic>
      <xdr:nvPicPr>
        <xdr:cNvPr id="131" name="Imagen 130"/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77" y="230166732"/>
          <a:ext cx="1379321" cy="1819537"/>
        </a:xfrm>
        <a:prstGeom prst="rect">
          <a:avLst/>
        </a:prstGeom>
      </xdr:spPr>
    </xdr:pic>
    <xdr:clientData/>
  </xdr:twoCellAnchor>
  <xdr:twoCellAnchor editAs="oneCell">
    <xdr:from>
      <xdr:col>2</xdr:col>
      <xdr:colOff>37331</xdr:colOff>
      <xdr:row>122</xdr:row>
      <xdr:rowOff>45586</xdr:rowOff>
    </xdr:from>
    <xdr:to>
      <xdr:col>2</xdr:col>
      <xdr:colOff>1435265</xdr:colOff>
      <xdr:row>122</xdr:row>
      <xdr:rowOff>1836928</xdr:rowOff>
    </xdr:to>
    <xdr:pic>
      <xdr:nvPicPr>
        <xdr:cNvPr id="132" name="Imagen 131"/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106" y="232084111"/>
          <a:ext cx="1397934" cy="1791342"/>
        </a:xfrm>
        <a:prstGeom prst="rect">
          <a:avLst/>
        </a:prstGeom>
      </xdr:spPr>
    </xdr:pic>
    <xdr:clientData/>
  </xdr:twoCellAnchor>
  <xdr:twoCellAnchor editAs="oneCell">
    <xdr:from>
      <xdr:col>2</xdr:col>
      <xdr:colOff>59779</xdr:colOff>
      <xdr:row>123</xdr:row>
      <xdr:rowOff>50661</xdr:rowOff>
    </xdr:from>
    <xdr:to>
      <xdr:col>2</xdr:col>
      <xdr:colOff>1416597</xdr:colOff>
      <xdr:row>123</xdr:row>
      <xdr:rowOff>1720987</xdr:rowOff>
    </xdr:to>
    <xdr:pic>
      <xdr:nvPicPr>
        <xdr:cNvPr id="133" name="Imagen 132"/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554" y="233956086"/>
          <a:ext cx="1356818" cy="1670326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124</xdr:row>
      <xdr:rowOff>49191</xdr:rowOff>
    </xdr:from>
    <xdr:to>
      <xdr:col>2</xdr:col>
      <xdr:colOff>1432392</xdr:colOff>
      <xdr:row>124</xdr:row>
      <xdr:rowOff>1695895</xdr:rowOff>
    </xdr:to>
    <xdr:pic>
      <xdr:nvPicPr>
        <xdr:cNvPr id="134" name="Imagen 133"/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35697691"/>
          <a:ext cx="1397934" cy="1646704"/>
        </a:xfrm>
        <a:prstGeom prst="rect">
          <a:avLst/>
        </a:prstGeom>
      </xdr:spPr>
    </xdr:pic>
    <xdr:clientData/>
  </xdr:twoCellAnchor>
  <xdr:twoCellAnchor editAs="oneCell">
    <xdr:from>
      <xdr:col>2</xdr:col>
      <xdr:colOff>109701</xdr:colOff>
      <xdr:row>125</xdr:row>
      <xdr:rowOff>35957</xdr:rowOff>
    </xdr:from>
    <xdr:to>
      <xdr:col>2</xdr:col>
      <xdr:colOff>1380550</xdr:colOff>
      <xdr:row>125</xdr:row>
      <xdr:rowOff>1659494</xdr:rowOff>
    </xdr:to>
    <xdr:pic>
      <xdr:nvPicPr>
        <xdr:cNvPr id="135" name="Imagen 134"/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19132" y="237594351"/>
          <a:ext cx="1623537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61471</xdr:colOff>
      <xdr:row>126</xdr:row>
      <xdr:rowOff>45972</xdr:rowOff>
    </xdr:from>
    <xdr:to>
      <xdr:col>2</xdr:col>
      <xdr:colOff>1424429</xdr:colOff>
      <xdr:row>126</xdr:row>
      <xdr:rowOff>1855064</xdr:rowOff>
    </xdr:to>
    <xdr:pic>
      <xdr:nvPicPr>
        <xdr:cNvPr id="136" name="Imagen 135"/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4179" y="239346539"/>
          <a:ext cx="1809092" cy="1362958"/>
        </a:xfrm>
        <a:prstGeom prst="rect">
          <a:avLst/>
        </a:prstGeom>
      </xdr:spPr>
    </xdr:pic>
    <xdr:clientData/>
  </xdr:twoCellAnchor>
  <xdr:twoCellAnchor editAs="oneCell">
    <xdr:from>
      <xdr:col>2</xdr:col>
      <xdr:colOff>46888</xdr:colOff>
      <xdr:row>127</xdr:row>
      <xdr:rowOff>45517</xdr:rowOff>
    </xdr:from>
    <xdr:to>
      <xdr:col>2</xdr:col>
      <xdr:colOff>1419962</xdr:colOff>
      <xdr:row>127</xdr:row>
      <xdr:rowOff>1854609</xdr:rowOff>
    </xdr:to>
    <xdr:pic>
      <xdr:nvPicPr>
        <xdr:cNvPr id="137" name="Imagen 136"/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14654" y="241236501"/>
          <a:ext cx="1809092" cy="1373074"/>
        </a:xfrm>
        <a:prstGeom prst="rect">
          <a:avLst/>
        </a:prstGeom>
      </xdr:spPr>
    </xdr:pic>
    <xdr:clientData/>
  </xdr:twoCellAnchor>
  <xdr:twoCellAnchor editAs="oneCell">
    <xdr:from>
      <xdr:col>2</xdr:col>
      <xdr:colOff>35435</xdr:colOff>
      <xdr:row>128</xdr:row>
      <xdr:rowOff>60317</xdr:rowOff>
    </xdr:from>
    <xdr:to>
      <xdr:col>2</xdr:col>
      <xdr:colOff>1419528</xdr:colOff>
      <xdr:row>128</xdr:row>
      <xdr:rowOff>1825634</xdr:rowOff>
    </xdr:to>
    <xdr:pic>
      <xdr:nvPicPr>
        <xdr:cNvPr id="138" name="Imagen 137"/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30598" y="243119379"/>
          <a:ext cx="1765317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41380</xdr:colOff>
      <xdr:row>129</xdr:row>
      <xdr:rowOff>48823</xdr:rowOff>
    </xdr:from>
    <xdr:to>
      <xdr:col>2</xdr:col>
      <xdr:colOff>1425471</xdr:colOff>
      <xdr:row>129</xdr:row>
      <xdr:rowOff>1894278</xdr:rowOff>
    </xdr:to>
    <xdr:pic>
      <xdr:nvPicPr>
        <xdr:cNvPr id="139" name="Imagen 138"/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96473" y="245024380"/>
          <a:ext cx="1845455" cy="1384091"/>
        </a:xfrm>
        <a:prstGeom prst="rect">
          <a:avLst/>
        </a:prstGeom>
      </xdr:spPr>
    </xdr:pic>
    <xdr:clientData/>
  </xdr:twoCellAnchor>
  <xdr:twoCellAnchor editAs="oneCell">
    <xdr:from>
      <xdr:col>2</xdr:col>
      <xdr:colOff>43983</xdr:colOff>
      <xdr:row>130</xdr:row>
      <xdr:rowOff>46571</xdr:rowOff>
    </xdr:from>
    <xdr:to>
      <xdr:col>2</xdr:col>
      <xdr:colOff>1441917</xdr:colOff>
      <xdr:row>130</xdr:row>
      <xdr:rowOff>1721368</xdr:rowOff>
    </xdr:to>
    <xdr:pic>
      <xdr:nvPicPr>
        <xdr:cNvPr id="140" name="Imagen 139"/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758" y="246744071"/>
          <a:ext cx="1397934" cy="1674797"/>
        </a:xfrm>
        <a:prstGeom prst="rect">
          <a:avLst/>
        </a:prstGeom>
      </xdr:spPr>
    </xdr:pic>
    <xdr:clientData/>
  </xdr:twoCellAnchor>
  <xdr:twoCellAnchor editAs="oneCell">
    <xdr:from>
      <xdr:col>2</xdr:col>
      <xdr:colOff>43619</xdr:colOff>
      <xdr:row>131</xdr:row>
      <xdr:rowOff>43464</xdr:rowOff>
    </xdr:from>
    <xdr:to>
      <xdr:col>2</xdr:col>
      <xdr:colOff>1427712</xdr:colOff>
      <xdr:row>131</xdr:row>
      <xdr:rowOff>1747240</xdr:rowOff>
    </xdr:to>
    <xdr:pic>
      <xdr:nvPicPr>
        <xdr:cNvPr id="141" name="Imagen 140"/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9553" y="248662930"/>
          <a:ext cx="1703776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81231</xdr:colOff>
      <xdr:row>132</xdr:row>
      <xdr:rowOff>38645</xdr:rowOff>
    </xdr:from>
    <xdr:to>
      <xdr:col>2</xdr:col>
      <xdr:colOff>1382641</xdr:colOff>
      <xdr:row>132</xdr:row>
      <xdr:rowOff>2952205</xdr:rowOff>
    </xdr:to>
    <xdr:pic>
      <xdr:nvPicPr>
        <xdr:cNvPr id="142" name="Imagen 141"/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7006" y="250279445"/>
          <a:ext cx="1301410" cy="2913560"/>
        </a:xfrm>
        <a:prstGeom prst="rect">
          <a:avLst/>
        </a:prstGeom>
      </xdr:spPr>
    </xdr:pic>
    <xdr:clientData/>
  </xdr:twoCellAnchor>
  <xdr:twoCellAnchor editAs="oneCell">
    <xdr:from>
      <xdr:col>2</xdr:col>
      <xdr:colOff>120141</xdr:colOff>
      <xdr:row>133</xdr:row>
      <xdr:rowOff>47255</xdr:rowOff>
    </xdr:from>
    <xdr:to>
      <xdr:col>2</xdr:col>
      <xdr:colOff>1343246</xdr:colOff>
      <xdr:row>133</xdr:row>
      <xdr:rowOff>2695946</xdr:rowOff>
    </xdr:to>
    <xdr:pic>
      <xdr:nvPicPr>
        <xdr:cNvPr id="143" name="Imagen 142"/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916" y="253278905"/>
          <a:ext cx="1223105" cy="264869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134</xdr:row>
      <xdr:rowOff>36855</xdr:rowOff>
    </xdr:from>
    <xdr:to>
      <xdr:col>2</xdr:col>
      <xdr:colOff>1432392</xdr:colOff>
      <xdr:row>134</xdr:row>
      <xdr:rowOff>1573706</xdr:rowOff>
    </xdr:to>
    <xdr:pic>
      <xdr:nvPicPr>
        <xdr:cNvPr id="145" name="Imagen 144"/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56002180"/>
          <a:ext cx="1397934" cy="1536851"/>
        </a:xfrm>
        <a:prstGeom prst="rect">
          <a:avLst/>
        </a:prstGeom>
      </xdr:spPr>
    </xdr:pic>
    <xdr:clientData/>
  </xdr:twoCellAnchor>
  <xdr:twoCellAnchor editAs="oneCell">
    <xdr:from>
      <xdr:col>2</xdr:col>
      <xdr:colOff>40142</xdr:colOff>
      <xdr:row>135</xdr:row>
      <xdr:rowOff>34388</xdr:rowOff>
    </xdr:from>
    <xdr:to>
      <xdr:col>2</xdr:col>
      <xdr:colOff>1431054</xdr:colOff>
      <xdr:row>135</xdr:row>
      <xdr:rowOff>1965863</xdr:rowOff>
    </xdr:to>
    <xdr:pic>
      <xdr:nvPicPr>
        <xdr:cNvPr id="146" name="Imagen 145"/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17" y="257609438"/>
          <a:ext cx="1390912" cy="1931475"/>
        </a:xfrm>
        <a:prstGeom prst="rect">
          <a:avLst/>
        </a:prstGeom>
      </xdr:spPr>
    </xdr:pic>
    <xdr:clientData/>
  </xdr:twoCellAnchor>
  <xdr:twoCellAnchor editAs="oneCell">
    <xdr:from>
      <xdr:col>2</xdr:col>
      <xdr:colOff>48348</xdr:colOff>
      <xdr:row>136</xdr:row>
      <xdr:rowOff>42734</xdr:rowOff>
    </xdr:from>
    <xdr:to>
      <xdr:col>2</xdr:col>
      <xdr:colOff>1437551</xdr:colOff>
      <xdr:row>136</xdr:row>
      <xdr:rowOff>1851826</xdr:rowOff>
    </xdr:to>
    <xdr:pic>
      <xdr:nvPicPr>
        <xdr:cNvPr id="147" name="Imagen 146"/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4179" y="259827978"/>
          <a:ext cx="1809092" cy="1389203"/>
        </a:xfrm>
        <a:prstGeom prst="rect">
          <a:avLst/>
        </a:prstGeom>
      </xdr:spPr>
    </xdr:pic>
    <xdr:clientData/>
  </xdr:twoCellAnchor>
  <xdr:twoCellAnchor editAs="oneCell">
    <xdr:from>
      <xdr:col>2</xdr:col>
      <xdr:colOff>81600</xdr:colOff>
      <xdr:row>137</xdr:row>
      <xdr:rowOff>36539</xdr:rowOff>
    </xdr:from>
    <xdr:to>
      <xdr:col>2</xdr:col>
      <xdr:colOff>1385252</xdr:colOff>
      <xdr:row>137</xdr:row>
      <xdr:rowOff>2685230</xdr:rowOff>
    </xdr:to>
    <xdr:pic>
      <xdr:nvPicPr>
        <xdr:cNvPr id="148" name="Imagen 147"/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105145" y="262160784"/>
          <a:ext cx="2648691" cy="1303652"/>
        </a:xfrm>
        <a:prstGeom prst="rect">
          <a:avLst/>
        </a:prstGeom>
      </xdr:spPr>
    </xdr:pic>
    <xdr:clientData/>
  </xdr:twoCellAnchor>
  <xdr:twoCellAnchor editAs="oneCell">
    <xdr:from>
      <xdr:col>2</xdr:col>
      <xdr:colOff>49052</xdr:colOff>
      <xdr:row>138</xdr:row>
      <xdr:rowOff>36313</xdr:rowOff>
    </xdr:from>
    <xdr:to>
      <xdr:col>2</xdr:col>
      <xdr:colOff>1417800</xdr:colOff>
      <xdr:row>138</xdr:row>
      <xdr:rowOff>2685004</xdr:rowOff>
    </xdr:to>
    <xdr:pic>
      <xdr:nvPicPr>
        <xdr:cNvPr id="149" name="Imagen 148"/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105145" y="264833110"/>
          <a:ext cx="2648691" cy="1368748"/>
        </a:xfrm>
        <a:prstGeom prst="rect">
          <a:avLst/>
        </a:prstGeom>
      </xdr:spPr>
    </xdr:pic>
    <xdr:clientData/>
  </xdr:twoCellAnchor>
  <xdr:twoCellAnchor editAs="oneCell">
    <xdr:from>
      <xdr:col>2</xdr:col>
      <xdr:colOff>39675</xdr:colOff>
      <xdr:row>139</xdr:row>
      <xdr:rowOff>51378</xdr:rowOff>
    </xdr:from>
    <xdr:to>
      <xdr:col>2</xdr:col>
      <xdr:colOff>1427175</xdr:colOff>
      <xdr:row>139</xdr:row>
      <xdr:rowOff>2021676</xdr:rowOff>
    </xdr:to>
    <xdr:pic>
      <xdr:nvPicPr>
        <xdr:cNvPr id="150" name="Imagen 149"/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34051" y="267214227"/>
          <a:ext cx="1970298" cy="1387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140</xdr:row>
      <xdr:rowOff>35163</xdr:rowOff>
    </xdr:from>
    <xdr:to>
      <xdr:col>2</xdr:col>
      <xdr:colOff>1432392</xdr:colOff>
      <xdr:row>140</xdr:row>
      <xdr:rowOff>1650648</xdr:rowOff>
    </xdr:to>
    <xdr:pic>
      <xdr:nvPicPr>
        <xdr:cNvPr id="152" name="Imagen 151"/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68954488"/>
          <a:ext cx="1397934" cy="1615485"/>
        </a:xfrm>
        <a:prstGeom prst="rect">
          <a:avLst/>
        </a:prstGeom>
      </xdr:spPr>
    </xdr:pic>
    <xdr:clientData/>
  </xdr:twoCellAnchor>
  <xdr:twoCellAnchor editAs="oneCell">
    <xdr:from>
      <xdr:col>2</xdr:col>
      <xdr:colOff>47154</xdr:colOff>
      <xdr:row>141</xdr:row>
      <xdr:rowOff>45490</xdr:rowOff>
    </xdr:from>
    <xdr:to>
      <xdr:col>2</xdr:col>
      <xdr:colOff>1416767</xdr:colOff>
      <xdr:row>141</xdr:row>
      <xdr:rowOff>1402311</xdr:rowOff>
    </xdr:to>
    <xdr:pic>
      <xdr:nvPicPr>
        <xdr:cNvPr id="153" name="Imagen 152"/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29" y="270650740"/>
          <a:ext cx="1369613" cy="135682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142</xdr:row>
      <xdr:rowOff>48352</xdr:rowOff>
    </xdr:from>
    <xdr:to>
      <xdr:col>2</xdr:col>
      <xdr:colOff>1432392</xdr:colOff>
      <xdr:row>142</xdr:row>
      <xdr:rowOff>1573535</xdr:rowOff>
    </xdr:to>
    <xdr:pic>
      <xdr:nvPicPr>
        <xdr:cNvPr id="154" name="Imagen 153"/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72091877"/>
          <a:ext cx="1397934" cy="1525183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143</xdr:row>
      <xdr:rowOff>37361</xdr:rowOff>
    </xdr:from>
    <xdr:to>
      <xdr:col>2</xdr:col>
      <xdr:colOff>1432392</xdr:colOff>
      <xdr:row>143</xdr:row>
      <xdr:rowOff>1515945</xdr:rowOff>
    </xdr:to>
    <xdr:pic>
      <xdr:nvPicPr>
        <xdr:cNvPr id="155" name="Imagen 154"/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73690611"/>
          <a:ext cx="1397934" cy="1478584"/>
        </a:xfrm>
        <a:prstGeom prst="rect">
          <a:avLst/>
        </a:prstGeom>
      </xdr:spPr>
    </xdr:pic>
    <xdr:clientData/>
  </xdr:twoCellAnchor>
  <xdr:twoCellAnchor editAs="oneCell">
    <xdr:from>
      <xdr:col>2</xdr:col>
      <xdr:colOff>39251</xdr:colOff>
      <xdr:row>144</xdr:row>
      <xdr:rowOff>47954</xdr:rowOff>
    </xdr:from>
    <xdr:to>
      <xdr:col>2</xdr:col>
      <xdr:colOff>1426756</xdr:colOff>
      <xdr:row>144</xdr:row>
      <xdr:rowOff>1857046</xdr:rowOff>
    </xdr:to>
    <xdr:pic>
      <xdr:nvPicPr>
        <xdr:cNvPr id="156" name="Imagen 155"/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026" y="275244254"/>
          <a:ext cx="1387505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145</xdr:row>
      <xdr:rowOff>49166</xdr:rowOff>
    </xdr:from>
    <xdr:to>
      <xdr:col>2</xdr:col>
      <xdr:colOff>1432392</xdr:colOff>
      <xdr:row>145</xdr:row>
      <xdr:rowOff>1557995</xdr:rowOff>
    </xdr:to>
    <xdr:pic>
      <xdr:nvPicPr>
        <xdr:cNvPr id="157" name="Imagen 156"/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77131416"/>
          <a:ext cx="1397934" cy="1508829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146</xdr:row>
      <xdr:rowOff>43383</xdr:rowOff>
    </xdr:from>
    <xdr:to>
      <xdr:col>2</xdr:col>
      <xdr:colOff>1432392</xdr:colOff>
      <xdr:row>146</xdr:row>
      <xdr:rowOff>1737671</xdr:rowOff>
    </xdr:to>
    <xdr:pic>
      <xdr:nvPicPr>
        <xdr:cNvPr id="158" name="Imagen 157"/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78735358"/>
          <a:ext cx="1397934" cy="1694288"/>
        </a:xfrm>
        <a:prstGeom prst="rect">
          <a:avLst/>
        </a:prstGeom>
      </xdr:spPr>
    </xdr:pic>
    <xdr:clientData/>
  </xdr:twoCellAnchor>
  <xdr:twoCellAnchor editAs="oneCell">
    <xdr:from>
      <xdr:col>2</xdr:col>
      <xdr:colOff>40297</xdr:colOff>
      <xdr:row>147</xdr:row>
      <xdr:rowOff>34228</xdr:rowOff>
    </xdr:from>
    <xdr:to>
      <xdr:col>2</xdr:col>
      <xdr:colOff>1438231</xdr:colOff>
      <xdr:row>147</xdr:row>
      <xdr:rowOff>1585021</xdr:rowOff>
    </xdr:to>
    <xdr:pic>
      <xdr:nvPicPr>
        <xdr:cNvPr id="159" name="Imagen 158"/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49642" y="280574283"/>
          <a:ext cx="1550793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148</xdr:row>
      <xdr:rowOff>51830</xdr:rowOff>
    </xdr:from>
    <xdr:to>
      <xdr:col>2</xdr:col>
      <xdr:colOff>1432392</xdr:colOff>
      <xdr:row>148</xdr:row>
      <xdr:rowOff>1607782</xdr:rowOff>
    </xdr:to>
    <xdr:pic>
      <xdr:nvPicPr>
        <xdr:cNvPr id="160" name="Imagen 159"/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82125180"/>
          <a:ext cx="1397934" cy="1555952"/>
        </a:xfrm>
        <a:prstGeom prst="rect">
          <a:avLst/>
        </a:prstGeom>
      </xdr:spPr>
    </xdr:pic>
    <xdr:clientData/>
  </xdr:twoCellAnchor>
  <xdr:twoCellAnchor editAs="oneCell">
    <xdr:from>
      <xdr:col>2</xdr:col>
      <xdr:colOff>35984</xdr:colOff>
      <xdr:row>149</xdr:row>
      <xdr:rowOff>38429</xdr:rowOff>
    </xdr:from>
    <xdr:to>
      <xdr:col>2</xdr:col>
      <xdr:colOff>1417879</xdr:colOff>
      <xdr:row>149</xdr:row>
      <xdr:rowOff>1847521</xdr:rowOff>
    </xdr:to>
    <xdr:pic>
      <xdr:nvPicPr>
        <xdr:cNvPr id="161" name="Imagen 160"/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759" y="283769129"/>
          <a:ext cx="1381895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150</xdr:row>
      <xdr:rowOff>51058</xdr:rowOff>
    </xdr:from>
    <xdr:to>
      <xdr:col>2</xdr:col>
      <xdr:colOff>1432392</xdr:colOff>
      <xdr:row>150</xdr:row>
      <xdr:rowOff>1765425</xdr:rowOff>
    </xdr:to>
    <xdr:pic>
      <xdr:nvPicPr>
        <xdr:cNvPr id="162" name="Imagen 161"/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85648658"/>
          <a:ext cx="1397934" cy="1714367"/>
        </a:xfrm>
        <a:prstGeom prst="rect">
          <a:avLst/>
        </a:prstGeom>
      </xdr:spPr>
    </xdr:pic>
    <xdr:clientData/>
  </xdr:twoCellAnchor>
  <xdr:twoCellAnchor editAs="oneCell">
    <xdr:from>
      <xdr:col>2</xdr:col>
      <xdr:colOff>42069</xdr:colOff>
      <xdr:row>151</xdr:row>
      <xdr:rowOff>43024</xdr:rowOff>
    </xdr:from>
    <xdr:to>
      <xdr:col>2</xdr:col>
      <xdr:colOff>1440003</xdr:colOff>
      <xdr:row>151</xdr:row>
      <xdr:rowOff>1519075</xdr:rowOff>
    </xdr:to>
    <xdr:pic>
      <xdr:nvPicPr>
        <xdr:cNvPr id="163" name="Imagen 162"/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88785" y="287479908"/>
          <a:ext cx="1476051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152</xdr:row>
      <xdr:rowOff>43564</xdr:rowOff>
    </xdr:from>
    <xdr:to>
      <xdr:col>2</xdr:col>
      <xdr:colOff>1432392</xdr:colOff>
      <xdr:row>152</xdr:row>
      <xdr:rowOff>1587535</xdr:rowOff>
    </xdr:to>
    <xdr:pic>
      <xdr:nvPicPr>
        <xdr:cNvPr id="164" name="Imagen 163"/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88993964"/>
          <a:ext cx="1397934" cy="1543971"/>
        </a:xfrm>
        <a:prstGeom prst="rect">
          <a:avLst/>
        </a:prstGeom>
      </xdr:spPr>
    </xdr:pic>
    <xdr:clientData/>
  </xdr:twoCellAnchor>
  <xdr:twoCellAnchor editAs="oneCell">
    <xdr:from>
      <xdr:col>2</xdr:col>
      <xdr:colOff>44276</xdr:colOff>
      <xdr:row>153</xdr:row>
      <xdr:rowOff>43159</xdr:rowOff>
    </xdr:from>
    <xdr:to>
      <xdr:col>2</xdr:col>
      <xdr:colOff>1422574</xdr:colOff>
      <xdr:row>153</xdr:row>
      <xdr:rowOff>1880891</xdr:rowOff>
    </xdr:to>
    <xdr:pic>
      <xdr:nvPicPr>
        <xdr:cNvPr id="165" name="Imagen 164"/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00334" y="290852051"/>
          <a:ext cx="1837732" cy="1378298"/>
        </a:xfrm>
        <a:prstGeom prst="rect">
          <a:avLst/>
        </a:prstGeom>
      </xdr:spPr>
    </xdr:pic>
    <xdr:clientData/>
  </xdr:twoCellAnchor>
  <xdr:twoCellAnchor editAs="oneCell">
    <xdr:from>
      <xdr:col>2</xdr:col>
      <xdr:colOff>48624</xdr:colOff>
      <xdr:row>154</xdr:row>
      <xdr:rowOff>49841</xdr:rowOff>
    </xdr:from>
    <xdr:to>
      <xdr:col>2</xdr:col>
      <xdr:colOff>1430176</xdr:colOff>
      <xdr:row>154</xdr:row>
      <xdr:rowOff>1340809</xdr:rowOff>
    </xdr:to>
    <xdr:pic>
      <xdr:nvPicPr>
        <xdr:cNvPr id="167" name="Imagen 166"/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99" y="292543541"/>
          <a:ext cx="1381552" cy="1290968"/>
        </a:xfrm>
        <a:prstGeom prst="rect">
          <a:avLst/>
        </a:prstGeom>
      </xdr:spPr>
    </xdr:pic>
    <xdr:clientData/>
  </xdr:twoCellAnchor>
  <xdr:twoCellAnchor editAs="oneCell">
    <xdr:from>
      <xdr:col>2</xdr:col>
      <xdr:colOff>30947</xdr:colOff>
      <xdr:row>155</xdr:row>
      <xdr:rowOff>47142</xdr:rowOff>
    </xdr:from>
    <xdr:to>
      <xdr:col>2</xdr:col>
      <xdr:colOff>1426467</xdr:colOff>
      <xdr:row>155</xdr:row>
      <xdr:rowOff>1305408</xdr:rowOff>
    </xdr:to>
    <xdr:pic>
      <xdr:nvPicPr>
        <xdr:cNvPr id="168" name="Imagen 167"/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722" y="293931492"/>
          <a:ext cx="1395520" cy="1258266"/>
        </a:xfrm>
        <a:prstGeom prst="rect">
          <a:avLst/>
        </a:prstGeom>
      </xdr:spPr>
    </xdr:pic>
    <xdr:clientData/>
  </xdr:twoCellAnchor>
  <xdr:twoCellAnchor editAs="oneCell">
    <xdr:from>
      <xdr:col>2</xdr:col>
      <xdr:colOff>33739</xdr:colOff>
      <xdr:row>156</xdr:row>
      <xdr:rowOff>46380</xdr:rowOff>
    </xdr:from>
    <xdr:to>
      <xdr:col>2</xdr:col>
      <xdr:colOff>1433852</xdr:colOff>
      <xdr:row>156</xdr:row>
      <xdr:rowOff>1928929</xdr:rowOff>
    </xdr:to>
    <xdr:pic>
      <xdr:nvPicPr>
        <xdr:cNvPr id="169" name="Imagen 168"/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78296" y="295524498"/>
          <a:ext cx="1882549" cy="1400113"/>
        </a:xfrm>
        <a:prstGeom prst="rect">
          <a:avLst/>
        </a:prstGeom>
      </xdr:spPr>
    </xdr:pic>
    <xdr:clientData/>
  </xdr:twoCellAnchor>
  <xdr:twoCellAnchor editAs="oneCell">
    <xdr:from>
      <xdr:col>2</xdr:col>
      <xdr:colOff>39846</xdr:colOff>
      <xdr:row>157</xdr:row>
      <xdr:rowOff>47672</xdr:rowOff>
    </xdr:from>
    <xdr:to>
      <xdr:col>2</xdr:col>
      <xdr:colOff>1437780</xdr:colOff>
      <xdr:row>157</xdr:row>
      <xdr:rowOff>1666827</xdr:rowOff>
    </xdr:to>
    <xdr:pic>
      <xdr:nvPicPr>
        <xdr:cNvPr id="170" name="Imagen 169"/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15010" y="297366858"/>
          <a:ext cx="1619155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46773</xdr:colOff>
      <xdr:row>158</xdr:row>
      <xdr:rowOff>46484</xdr:rowOff>
    </xdr:from>
    <xdr:to>
      <xdr:col>2</xdr:col>
      <xdr:colOff>1420077</xdr:colOff>
      <xdr:row>158</xdr:row>
      <xdr:rowOff>2028158</xdr:rowOff>
    </xdr:to>
    <xdr:pic>
      <xdr:nvPicPr>
        <xdr:cNvPr id="171" name="Imagen 170"/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8363" y="299264219"/>
          <a:ext cx="1981674" cy="1373304"/>
        </a:xfrm>
        <a:prstGeom prst="rect">
          <a:avLst/>
        </a:prstGeom>
      </xdr:spPr>
    </xdr:pic>
    <xdr:clientData/>
  </xdr:twoCellAnchor>
  <xdr:twoCellAnchor editAs="oneCell">
    <xdr:from>
      <xdr:col>2</xdr:col>
      <xdr:colOff>41267</xdr:colOff>
      <xdr:row>159</xdr:row>
      <xdr:rowOff>43496</xdr:rowOff>
    </xdr:from>
    <xdr:to>
      <xdr:col>2</xdr:col>
      <xdr:colOff>1430797</xdr:colOff>
      <xdr:row>159</xdr:row>
      <xdr:rowOff>1899605</xdr:rowOff>
    </xdr:to>
    <xdr:pic>
      <xdr:nvPicPr>
        <xdr:cNvPr id="172" name="Imagen 171"/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42" y="301023971"/>
          <a:ext cx="1389530" cy="1856109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160</xdr:row>
      <xdr:rowOff>45581</xdr:rowOff>
    </xdr:from>
    <xdr:to>
      <xdr:col>2</xdr:col>
      <xdr:colOff>1432392</xdr:colOff>
      <xdr:row>160</xdr:row>
      <xdr:rowOff>1753367</xdr:rowOff>
    </xdr:to>
    <xdr:pic>
      <xdr:nvPicPr>
        <xdr:cNvPr id="173" name="Imagen 172"/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02969156"/>
          <a:ext cx="1397934" cy="1707786"/>
        </a:xfrm>
        <a:prstGeom prst="rect">
          <a:avLst/>
        </a:prstGeom>
      </xdr:spPr>
    </xdr:pic>
    <xdr:clientData/>
  </xdr:twoCellAnchor>
  <xdr:twoCellAnchor editAs="oneCell">
    <xdr:from>
      <xdr:col>2</xdr:col>
      <xdr:colOff>27806</xdr:colOff>
      <xdr:row>161</xdr:row>
      <xdr:rowOff>42235</xdr:rowOff>
    </xdr:from>
    <xdr:to>
      <xdr:col>2</xdr:col>
      <xdr:colOff>1425740</xdr:colOff>
      <xdr:row>161</xdr:row>
      <xdr:rowOff>1827930</xdr:rowOff>
    </xdr:to>
    <xdr:pic>
      <xdr:nvPicPr>
        <xdr:cNvPr id="174" name="Imagen 173"/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3581" y="304746985"/>
          <a:ext cx="1397934" cy="1785695"/>
        </a:xfrm>
        <a:prstGeom prst="rect">
          <a:avLst/>
        </a:prstGeom>
      </xdr:spPr>
    </xdr:pic>
    <xdr:clientData/>
  </xdr:twoCellAnchor>
  <xdr:twoCellAnchor editAs="oneCell">
    <xdr:from>
      <xdr:col>2</xdr:col>
      <xdr:colOff>36464</xdr:colOff>
      <xdr:row>162</xdr:row>
      <xdr:rowOff>65001</xdr:rowOff>
    </xdr:from>
    <xdr:to>
      <xdr:col>2</xdr:col>
      <xdr:colOff>1434398</xdr:colOff>
      <xdr:row>162</xdr:row>
      <xdr:rowOff>1573298</xdr:rowOff>
    </xdr:to>
    <xdr:pic>
      <xdr:nvPicPr>
        <xdr:cNvPr id="175" name="Imagen 174"/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67057" y="306672783"/>
          <a:ext cx="1508297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40706</xdr:colOff>
      <xdr:row>163</xdr:row>
      <xdr:rowOff>38429</xdr:rowOff>
    </xdr:from>
    <xdr:to>
      <xdr:col>2</xdr:col>
      <xdr:colOff>1424670</xdr:colOff>
      <xdr:row>163</xdr:row>
      <xdr:rowOff>1847521</xdr:rowOff>
    </xdr:to>
    <xdr:pic>
      <xdr:nvPicPr>
        <xdr:cNvPr id="176" name="Imagen 175"/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81" y="308200754"/>
          <a:ext cx="1383964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50907</xdr:colOff>
      <xdr:row>164</xdr:row>
      <xdr:rowOff>39297</xdr:rowOff>
    </xdr:from>
    <xdr:to>
      <xdr:col>2</xdr:col>
      <xdr:colOff>1434997</xdr:colOff>
      <xdr:row>164</xdr:row>
      <xdr:rowOff>1884752</xdr:rowOff>
    </xdr:to>
    <xdr:pic>
      <xdr:nvPicPr>
        <xdr:cNvPr id="177" name="Imagen 176"/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05999" y="310299205"/>
          <a:ext cx="1845455" cy="1384090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165</xdr:row>
      <xdr:rowOff>42105</xdr:rowOff>
    </xdr:from>
    <xdr:to>
      <xdr:col>2</xdr:col>
      <xdr:colOff>1432392</xdr:colOff>
      <xdr:row>165</xdr:row>
      <xdr:rowOff>1748365</xdr:rowOff>
    </xdr:to>
    <xdr:pic>
      <xdr:nvPicPr>
        <xdr:cNvPr id="178" name="Imagen 177"/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11985855"/>
          <a:ext cx="1397934" cy="1706260"/>
        </a:xfrm>
        <a:prstGeom prst="rect">
          <a:avLst/>
        </a:prstGeom>
      </xdr:spPr>
    </xdr:pic>
    <xdr:clientData/>
  </xdr:twoCellAnchor>
  <xdr:twoCellAnchor editAs="oneCell">
    <xdr:from>
      <xdr:col>2</xdr:col>
      <xdr:colOff>46368</xdr:colOff>
      <xdr:row>166</xdr:row>
      <xdr:rowOff>48736</xdr:rowOff>
    </xdr:from>
    <xdr:to>
      <xdr:col>2</xdr:col>
      <xdr:colOff>1416757</xdr:colOff>
      <xdr:row>166</xdr:row>
      <xdr:rowOff>1818166</xdr:rowOff>
    </xdr:to>
    <xdr:pic>
      <xdr:nvPicPr>
        <xdr:cNvPr id="179" name="Imagen 178"/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32623" y="313982706"/>
          <a:ext cx="1769430" cy="1370389"/>
        </a:xfrm>
        <a:prstGeom prst="rect">
          <a:avLst/>
        </a:prstGeom>
      </xdr:spPr>
    </xdr:pic>
    <xdr:clientData/>
  </xdr:twoCellAnchor>
  <xdr:twoCellAnchor editAs="oneCell">
    <xdr:from>
      <xdr:col>2</xdr:col>
      <xdr:colOff>44109</xdr:colOff>
      <xdr:row>167</xdr:row>
      <xdr:rowOff>51445</xdr:rowOff>
    </xdr:from>
    <xdr:to>
      <xdr:col>2</xdr:col>
      <xdr:colOff>1422741</xdr:colOff>
      <xdr:row>167</xdr:row>
      <xdr:rowOff>1860537</xdr:rowOff>
    </xdr:to>
    <xdr:pic>
      <xdr:nvPicPr>
        <xdr:cNvPr id="180" name="Imagen 179"/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14654" y="315848975"/>
          <a:ext cx="1809092" cy="1378632"/>
        </a:xfrm>
        <a:prstGeom prst="rect">
          <a:avLst/>
        </a:prstGeom>
      </xdr:spPr>
    </xdr:pic>
    <xdr:clientData/>
  </xdr:twoCellAnchor>
  <xdr:twoCellAnchor editAs="oneCell">
    <xdr:from>
      <xdr:col>2</xdr:col>
      <xdr:colOff>233298</xdr:colOff>
      <xdr:row>168</xdr:row>
      <xdr:rowOff>35795</xdr:rowOff>
    </xdr:from>
    <xdr:to>
      <xdr:col>2</xdr:col>
      <xdr:colOff>1214503</xdr:colOff>
      <xdr:row>168</xdr:row>
      <xdr:rowOff>2443696</xdr:rowOff>
    </xdr:to>
    <xdr:pic>
      <xdr:nvPicPr>
        <xdr:cNvPr id="181" name="Imagen 180"/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725" y="318255493"/>
          <a:ext cx="2407901" cy="981205"/>
        </a:xfrm>
        <a:prstGeom prst="rect">
          <a:avLst/>
        </a:prstGeom>
      </xdr:spPr>
    </xdr:pic>
    <xdr:clientData/>
  </xdr:twoCellAnchor>
  <xdr:twoCellAnchor editAs="oneCell">
    <xdr:from>
      <xdr:col>2</xdr:col>
      <xdr:colOff>37781</xdr:colOff>
      <xdr:row>169</xdr:row>
      <xdr:rowOff>33927</xdr:rowOff>
    </xdr:from>
    <xdr:to>
      <xdr:col>2</xdr:col>
      <xdr:colOff>1435715</xdr:colOff>
      <xdr:row>169</xdr:row>
      <xdr:rowOff>1604373</xdr:rowOff>
    </xdr:to>
    <xdr:pic>
      <xdr:nvPicPr>
        <xdr:cNvPr id="182" name="Imagen 181"/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37300" y="320103033"/>
          <a:ext cx="1570446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67584</xdr:colOff>
      <xdr:row>170</xdr:row>
      <xdr:rowOff>43911</xdr:rowOff>
    </xdr:from>
    <xdr:to>
      <xdr:col>2</xdr:col>
      <xdr:colOff>1399268</xdr:colOff>
      <xdr:row>170</xdr:row>
      <xdr:rowOff>2451812</xdr:rowOff>
    </xdr:to>
    <xdr:pic>
      <xdr:nvPicPr>
        <xdr:cNvPr id="183" name="Imagen 182"/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5250" y="322174595"/>
          <a:ext cx="2407901" cy="1331684"/>
        </a:xfrm>
        <a:prstGeom prst="rect">
          <a:avLst/>
        </a:prstGeom>
      </xdr:spPr>
    </xdr:pic>
    <xdr:clientData/>
  </xdr:twoCellAnchor>
  <xdr:twoCellAnchor editAs="oneCell">
    <xdr:from>
      <xdr:col>2</xdr:col>
      <xdr:colOff>63959</xdr:colOff>
      <xdr:row>171</xdr:row>
      <xdr:rowOff>36330</xdr:rowOff>
    </xdr:from>
    <xdr:to>
      <xdr:col>2</xdr:col>
      <xdr:colOff>1402891</xdr:colOff>
      <xdr:row>171</xdr:row>
      <xdr:rowOff>1845422</xdr:rowOff>
    </xdr:to>
    <xdr:pic>
      <xdr:nvPicPr>
        <xdr:cNvPr id="184" name="Imagen 183"/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14654" y="324350010"/>
          <a:ext cx="1809092" cy="1338932"/>
        </a:xfrm>
        <a:prstGeom prst="rect">
          <a:avLst/>
        </a:prstGeom>
      </xdr:spPr>
    </xdr:pic>
    <xdr:clientData/>
  </xdr:twoCellAnchor>
  <xdr:twoCellAnchor editAs="oneCell">
    <xdr:from>
      <xdr:col>2</xdr:col>
      <xdr:colOff>52593</xdr:colOff>
      <xdr:row>172</xdr:row>
      <xdr:rowOff>33535</xdr:rowOff>
    </xdr:from>
    <xdr:to>
      <xdr:col>2</xdr:col>
      <xdr:colOff>1433308</xdr:colOff>
      <xdr:row>172</xdr:row>
      <xdr:rowOff>704978</xdr:rowOff>
    </xdr:to>
    <xdr:pic>
      <xdr:nvPicPr>
        <xdr:cNvPr id="185" name="Imagen 184"/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8368" y="325998085"/>
          <a:ext cx="1380715" cy="671443"/>
        </a:xfrm>
        <a:prstGeom prst="rect">
          <a:avLst/>
        </a:prstGeom>
      </xdr:spPr>
    </xdr:pic>
    <xdr:clientData/>
  </xdr:twoCellAnchor>
  <xdr:twoCellAnchor editAs="oneCell">
    <xdr:from>
      <xdr:col>2</xdr:col>
      <xdr:colOff>45319</xdr:colOff>
      <xdr:row>172</xdr:row>
      <xdr:rowOff>678034</xdr:rowOff>
    </xdr:from>
    <xdr:to>
      <xdr:col>2</xdr:col>
      <xdr:colOff>1416650</xdr:colOff>
      <xdr:row>172</xdr:row>
      <xdr:rowOff>2027067</xdr:rowOff>
    </xdr:to>
    <xdr:pic>
      <xdr:nvPicPr>
        <xdr:cNvPr id="186" name="Imagen 185"/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094" y="326642584"/>
          <a:ext cx="1371331" cy="1349033"/>
        </a:xfrm>
        <a:prstGeom prst="rect">
          <a:avLst/>
        </a:prstGeom>
      </xdr:spPr>
    </xdr:pic>
    <xdr:clientData/>
  </xdr:twoCellAnchor>
  <xdr:twoCellAnchor editAs="oneCell">
    <xdr:from>
      <xdr:col>2</xdr:col>
      <xdr:colOff>41379</xdr:colOff>
      <xdr:row>172</xdr:row>
      <xdr:rowOff>2014179</xdr:rowOff>
    </xdr:from>
    <xdr:to>
      <xdr:col>2</xdr:col>
      <xdr:colOff>1425472</xdr:colOff>
      <xdr:row>172</xdr:row>
      <xdr:rowOff>3402887</xdr:rowOff>
    </xdr:to>
    <xdr:pic>
      <xdr:nvPicPr>
        <xdr:cNvPr id="187" name="Imagen 186"/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154" y="327978729"/>
          <a:ext cx="1384093" cy="1388708"/>
        </a:xfrm>
        <a:prstGeom prst="rect">
          <a:avLst/>
        </a:prstGeom>
      </xdr:spPr>
    </xdr:pic>
    <xdr:clientData/>
  </xdr:twoCellAnchor>
  <xdr:twoCellAnchor editAs="oneCell">
    <xdr:from>
      <xdr:col>2</xdr:col>
      <xdr:colOff>40167</xdr:colOff>
      <xdr:row>172</xdr:row>
      <xdr:rowOff>3403173</xdr:rowOff>
    </xdr:from>
    <xdr:to>
      <xdr:col>2</xdr:col>
      <xdr:colOff>1426684</xdr:colOff>
      <xdr:row>172</xdr:row>
      <xdr:rowOff>4068044</xdr:rowOff>
    </xdr:to>
    <xdr:pic>
      <xdr:nvPicPr>
        <xdr:cNvPr id="188" name="Imagen 187"/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42" y="329367723"/>
          <a:ext cx="1386517" cy="664871"/>
        </a:xfrm>
        <a:prstGeom prst="rect">
          <a:avLst/>
        </a:prstGeom>
      </xdr:spPr>
    </xdr:pic>
    <xdr:clientData/>
  </xdr:twoCellAnchor>
  <xdr:twoCellAnchor editAs="oneCell">
    <xdr:from>
      <xdr:col>2</xdr:col>
      <xdr:colOff>40167</xdr:colOff>
      <xdr:row>173</xdr:row>
      <xdr:rowOff>37969</xdr:rowOff>
    </xdr:from>
    <xdr:to>
      <xdr:col>2</xdr:col>
      <xdr:colOff>1426684</xdr:colOff>
      <xdr:row>173</xdr:row>
      <xdr:rowOff>583132</xdr:rowOff>
    </xdr:to>
    <xdr:pic>
      <xdr:nvPicPr>
        <xdr:cNvPr id="189" name="Imagen 188"/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42" y="330107794"/>
          <a:ext cx="1386517" cy="545163"/>
        </a:xfrm>
        <a:prstGeom prst="rect">
          <a:avLst/>
        </a:prstGeom>
      </xdr:spPr>
    </xdr:pic>
    <xdr:clientData/>
  </xdr:twoCellAnchor>
  <xdr:twoCellAnchor editAs="oneCell">
    <xdr:from>
      <xdr:col>2</xdr:col>
      <xdr:colOff>36164</xdr:colOff>
      <xdr:row>173</xdr:row>
      <xdr:rowOff>576638</xdr:rowOff>
    </xdr:from>
    <xdr:to>
      <xdr:col>2</xdr:col>
      <xdr:colOff>1430686</xdr:colOff>
      <xdr:row>173</xdr:row>
      <xdr:rowOff>1252869</xdr:rowOff>
    </xdr:to>
    <xdr:pic>
      <xdr:nvPicPr>
        <xdr:cNvPr id="190" name="Imagen 189"/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939" y="330646463"/>
          <a:ext cx="1394522" cy="67623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174</xdr:row>
      <xdr:rowOff>47194</xdr:rowOff>
    </xdr:from>
    <xdr:to>
      <xdr:col>2</xdr:col>
      <xdr:colOff>1432392</xdr:colOff>
      <xdr:row>174</xdr:row>
      <xdr:rowOff>1567690</xdr:rowOff>
    </xdr:to>
    <xdr:pic>
      <xdr:nvPicPr>
        <xdr:cNvPr id="191" name="Imagen 190"/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31393369"/>
          <a:ext cx="1397934" cy="1520496"/>
        </a:xfrm>
        <a:prstGeom prst="rect">
          <a:avLst/>
        </a:prstGeom>
      </xdr:spPr>
    </xdr:pic>
    <xdr:clientData/>
  </xdr:twoCellAnchor>
  <xdr:twoCellAnchor editAs="oneCell">
    <xdr:from>
      <xdr:col>2</xdr:col>
      <xdr:colOff>139836</xdr:colOff>
      <xdr:row>175</xdr:row>
      <xdr:rowOff>34125</xdr:rowOff>
    </xdr:from>
    <xdr:to>
      <xdr:col>2</xdr:col>
      <xdr:colOff>1346066</xdr:colOff>
      <xdr:row>175</xdr:row>
      <xdr:rowOff>2024126</xdr:rowOff>
    </xdr:to>
    <xdr:pic>
      <xdr:nvPicPr>
        <xdr:cNvPr id="192" name="Imagen 191"/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33725" y="333381911"/>
          <a:ext cx="1990001" cy="1206230"/>
        </a:xfrm>
        <a:prstGeom prst="rect">
          <a:avLst/>
        </a:prstGeom>
      </xdr:spPr>
    </xdr:pic>
    <xdr:clientData/>
  </xdr:twoCellAnchor>
  <xdr:twoCellAnchor editAs="oneCell">
    <xdr:from>
      <xdr:col>2</xdr:col>
      <xdr:colOff>112508</xdr:colOff>
      <xdr:row>176</xdr:row>
      <xdr:rowOff>47956</xdr:rowOff>
    </xdr:from>
    <xdr:to>
      <xdr:col>2</xdr:col>
      <xdr:colOff>1373391</xdr:colOff>
      <xdr:row>176</xdr:row>
      <xdr:rowOff>1857048</xdr:rowOff>
    </xdr:to>
    <xdr:pic>
      <xdr:nvPicPr>
        <xdr:cNvPr id="193" name="Imagen 192"/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4179" y="335344885"/>
          <a:ext cx="1809092" cy="1260883"/>
        </a:xfrm>
        <a:prstGeom prst="rect">
          <a:avLst/>
        </a:prstGeom>
      </xdr:spPr>
    </xdr:pic>
    <xdr:clientData/>
  </xdr:twoCellAnchor>
  <xdr:twoCellAnchor editAs="oneCell">
    <xdr:from>
      <xdr:col>2</xdr:col>
      <xdr:colOff>43068</xdr:colOff>
      <xdr:row>177</xdr:row>
      <xdr:rowOff>42113</xdr:rowOff>
    </xdr:from>
    <xdr:to>
      <xdr:col>2</xdr:col>
      <xdr:colOff>1423783</xdr:colOff>
      <xdr:row>177</xdr:row>
      <xdr:rowOff>983021</xdr:rowOff>
    </xdr:to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843" y="336960413"/>
          <a:ext cx="1380715" cy="940908"/>
        </a:xfrm>
        <a:prstGeom prst="rect">
          <a:avLst/>
        </a:prstGeom>
      </xdr:spPr>
    </xdr:pic>
    <xdr:clientData/>
  </xdr:twoCellAnchor>
  <xdr:twoCellAnchor editAs="oneCell">
    <xdr:from>
      <xdr:col>2</xdr:col>
      <xdr:colOff>49903</xdr:colOff>
      <xdr:row>177</xdr:row>
      <xdr:rowOff>991795</xdr:rowOff>
    </xdr:from>
    <xdr:to>
      <xdr:col>2</xdr:col>
      <xdr:colOff>1416948</xdr:colOff>
      <xdr:row>177</xdr:row>
      <xdr:rowOff>1819160</xdr:rowOff>
    </xdr:to>
    <xdr:pic>
      <xdr:nvPicPr>
        <xdr:cNvPr id="79" name="Imagen 78"/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678" y="337910095"/>
          <a:ext cx="1367045" cy="827365"/>
        </a:xfrm>
        <a:prstGeom prst="rect">
          <a:avLst/>
        </a:prstGeom>
      </xdr:spPr>
    </xdr:pic>
    <xdr:clientData/>
  </xdr:twoCellAnchor>
  <xdr:twoCellAnchor editAs="oneCell">
    <xdr:from>
      <xdr:col>2</xdr:col>
      <xdr:colOff>37383</xdr:colOff>
      <xdr:row>178</xdr:row>
      <xdr:rowOff>36488</xdr:rowOff>
    </xdr:from>
    <xdr:to>
      <xdr:col>2</xdr:col>
      <xdr:colOff>1429467</xdr:colOff>
      <xdr:row>178</xdr:row>
      <xdr:rowOff>1448964</xdr:rowOff>
    </xdr:to>
    <xdr:pic>
      <xdr:nvPicPr>
        <xdr:cNvPr id="82" name="Imagen 81"/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158" y="338812163"/>
          <a:ext cx="1392084" cy="1412476"/>
        </a:xfrm>
        <a:prstGeom prst="rect">
          <a:avLst/>
        </a:prstGeom>
      </xdr:spPr>
    </xdr:pic>
    <xdr:clientData/>
  </xdr:twoCellAnchor>
  <xdr:twoCellAnchor editAs="oneCell">
    <xdr:from>
      <xdr:col>2</xdr:col>
      <xdr:colOff>33590</xdr:colOff>
      <xdr:row>179</xdr:row>
      <xdr:rowOff>44549</xdr:rowOff>
    </xdr:from>
    <xdr:to>
      <xdr:col>2</xdr:col>
      <xdr:colOff>1431524</xdr:colOff>
      <xdr:row>179</xdr:row>
      <xdr:rowOff>1517550</xdr:rowOff>
    </xdr:to>
    <xdr:pic>
      <xdr:nvPicPr>
        <xdr:cNvPr id="85" name="Imagen 84"/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81831" y="340343658"/>
          <a:ext cx="1473001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50085</xdr:colOff>
      <xdr:row>180</xdr:row>
      <xdr:rowOff>39476</xdr:rowOff>
    </xdr:from>
    <xdr:to>
      <xdr:col>2</xdr:col>
      <xdr:colOff>1416767</xdr:colOff>
      <xdr:row>180</xdr:row>
      <xdr:rowOff>1884931</xdr:rowOff>
    </xdr:to>
    <xdr:pic>
      <xdr:nvPicPr>
        <xdr:cNvPr id="105" name="Imagen 104"/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96473" y="342102538"/>
          <a:ext cx="1845455" cy="1366682"/>
        </a:xfrm>
        <a:prstGeom prst="rect">
          <a:avLst/>
        </a:prstGeom>
      </xdr:spPr>
    </xdr:pic>
    <xdr:clientData/>
  </xdr:twoCellAnchor>
  <xdr:twoCellAnchor editAs="oneCell">
    <xdr:from>
      <xdr:col>2</xdr:col>
      <xdr:colOff>60880</xdr:colOff>
      <xdr:row>181</xdr:row>
      <xdr:rowOff>59901</xdr:rowOff>
    </xdr:from>
    <xdr:to>
      <xdr:col>2</xdr:col>
      <xdr:colOff>1395415</xdr:colOff>
      <xdr:row>181</xdr:row>
      <xdr:rowOff>1330750</xdr:rowOff>
    </xdr:to>
    <xdr:pic>
      <xdr:nvPicPr>
        <xdr:cNvPr id="144" name="Imagen 143"/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655" y="343817151"/>
          <a:ext cx="1334535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58857</xdr:colOff>
      <xdr:row>181</xdr:row>
      <xdr:rowOff>1332592</xdr:rowOff>
    </xdr:from>
    <xdr:to>
      <xdr:col>2</xdr:col>
      <xdr:colOff>1388943</xdr:colOff>
      <xdr:row>181</xdr:row>
      <xdr:rowOff>2921182</xdr:rowOff>
    </xdr:to>
    <xdr:pic>
      <xdr:nvPicPr>
        <xdr:cNvPr id="151" name="Imagen 150"/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632" y="345089842"/>
          <a:ext cx="1330086" cy="1588590"/>
        </a:xfrm>
        <a:prstGeom prst="rect">
          <a:avLst/>
        </a:prstGeom>
      </xdr:spPr>
    </xdr:pic>
    <xdr:clientData/>
  </xdr:twoCellAnchor>
  <xdr:twoCellAnchor editAs="oneCell">
    <xdr:from>
      <xdr:col>2</xdr:col>
      <xdr:colOff>45393</xdr:colOff>
      <xdr:row>182</xdr:row>
      <xdr:rowOff>34219</xdr:rowOff>
    </xdr:from>
    <xdr:to>
      <xdr:col>2</xdr:col>
      <xdr:colOff>1415782</xdr:colOff>
      <xdr:row>182</xdr:row>
      <xdr:rowOff>1527883</xdr:rowOff>
    </xdr:to>
    <xdr:pic>
      <xdr:nvPicPr>
        <xdr:cNvPr id="194" name="Imagen 193"/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69531" y="346843956"/>
          <a:ext cx="1493664" cy="1370389"/>
        </a:xfrm>
        <a:prstGeom prst="rect">
          <a:avLst/>
        </a:prstGeom>
      </xdr:spPr>
    </xdr:pic>
    <xdr:clientData/>
  </xdr:twoCellAnchor>
  <xdr:twoCellAnchor editAs="oneCell">
    <xdr:from>
      <xdr:col>2</xdr:col>
      <xdr:colOff>44500</xdr:colOff>
      <xdr:row>183</xdr:row>
      <xdr:rowOff>49384</xdr:rowOff>
    </xdr:from>
    <xdr:to>
      <xdr:col>2</xdr:col>
      <xdr:colOff>1427623</xdr:colOff>
      <xdr:row>183</xdr:row>
      <xdr:rowOff>1398417</xdr:rowOff>
    </xdr:to>
    <xdr:pic>
      <xdr:nvPicPr>
        <xdr:cNvPr id="195" name="Imagen 194"/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275" y="348359584"/>
          <a:ext cx="1383123" cy="1349033"/>
        </a:xfrm>
        <a:prstGeom prst="rect">
          <a:avLst/>
        </a:prstGeom>
      </xdr:spPr>
    </xdr:pic>
    <xdr:clientData/>
  </xdr:twoCellAnchor>
  <xdr:twoCellAnchor editAs="oneCell">
    <xdr:from>
      <xdr:col>2</xdr:col>
      <xdr:colOff>52140</xdr:colOff>
      <xdr:row>184</xdr:row>
      <xdr:rowOff>44562</xdr:rowOff>
    </xdr:from>
    <xdr:to>
      <xdr:col>2</xdr:col>
      <xdr:colOff>1438657</xdr:colOff>
      <xdr:row>184</xdr:row>
      <xdr:rowOff>793640</xdr:rowOff>
    </xdr:to>
    <xdr:pic>
      <xdr:nvPicPr>
        <xdr:cNvPr id="196" name="Imagen 195"/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856635" y="349464792"/>
          <a:ext cx="749078" cy="1386517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185</xdr:row>
      <xdr:rowOff>46344</xdr:rowOff>
    </xdr:from>
    <xdr:to>
      <xdr:col>2</xdr:col>
      <xdr:colOff>1432392</xdr:colOff>
      <xdr:row>185</xdr:row>
      <xdr:rowOff>1821307</xdr:rowOff>
    </xdr:to>
    <xdr:pic>
      <xdr:nvPicPr>
        <xdr:cNvPr id="197" name="Imagen 196"/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50633019"/>
          <a:ext cx="1397934" cy="1774963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186</xdr:row>
      <xdr:rowOff>48510</xdr:rowOff>
    </xdr:from>
    <xdr:to>
      <xdr:col>2</xdr:col>
      <xdr:colOff>1432392</xdr:colOff>
      <xdr:row>186</xdr:row>
      <xdr:rowOff>1548695</xdr:rowOff>
    </xdr:to>
    <xdr:pic>
      <xdr:nvPicPr>
        <xdr:cNvPr id="198" name="Imagen 197"/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52511610"/>
          <a:ext cx="1397934" cy="1500185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187</xdr:row>
      <xdr:rowOff>80858</xdr:rowOff>
    </xdr:from>
    <xdr:to>
      <xdr:col>2</xdr:col>
      <xdr:colOff>1432392</xdr:colOff>
      <xdr:row>187</xdr:row>
      <xdr:rowOff>1549276</xdr:rowOff>
    </xdr:to>
    <xdr:pic>
      <xdr:nvPicPr>
        <xdr:cNvPr id="199" name="Imagen 198"/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54125108"/>
          <a:ext cx="1397934" cy="1468418"/>
        </a:xfrm>
        <a:prstGeom prst="rect">
          <a:avLst/>
        </a:prstGeom>
      </xdr:spPr>
    </xdr:pic>
    <xdr:clientData/>
  </xdr:twoCellAnchor>
  <xdr:twoCellAnchor editAs="oneCell">
    <xdr:from>
      <xdr:col>2</xdr:col>
      <xdr:colOff>239073</xdr:colOff>
      <xdr:row>188</xdr:row>
      <xdr:rowOff>34968</xdr:rowOff>
    </xdr:from>
    <xdr:to>
      <xdr:col>2</xdr:col>
      <xdr:colOff>1259182</xdr:colOff>
      <xdr:row>188</xdr:row>
      <xdr:rowOff>1584283</xdr:rowOff>
    </xdr:to>
    <xdr:pic>
      <xdr:nvPicPr>
        <xdr:cNvPr id="200" name="Imagen 199"/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848" y="355688943"/>
          <a:ext cx="1020109" cy="1549315"/>
        </a:xfrm>
        <a:prstGeom prst="rect">
          <a:avLst/>
        </a:prstGeom>
      </xdr:spPr>
    </xdr:pic>
    <xdr:clientData/>
  </xdr:twoCellAnchor>
  <xdr:twoCellAnchor editAs="oneCell">
    <xdr:from>
      <xdr:col>2</xdr:col>
      <xdr:colOff>228990</xdr:colOff>
      <xdr:row>189</xdr:row>
      <xdr:rowOff>38975</xdr:rowOff>
    </xdr:from>
    <xdr:to>
      <xdr:col>2</xdr:col>
      <xdr:colOff>1251927</xdr:colOff>
      <xdr:row>189</xdr:row>
      <xdr:rowOff>2227976</xdr:rowOff>
    </xdr:to>
    <xdr:pic>
      <xdr:nvPicPr>
        <xdr:cNvPr id="201" name="Imagen 200"/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765" y="357302675"/>
          <a:ext cx="1022937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265191</xdr:colOff>
      <xdr:row>190</xdr:row>
      <xdr:rowOff>24175</xdr:rowOff>
    </xdr:from>
    <xdr:to>
      <xdr:col>2</xdr:col>
      <xdr:colOff>1147768</xdr:colOff>
      <xdr:row>190</xdr:row>
      <xdr:rowOff>2014176</xdr:rowOff>
    </xdr:to>
    <xdr:pic>
      <xdr:nvPicPr>
        <xdr:cNvPr id="202" name="Imagen 201"/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966" y="359554825"/>
          <a:ext cx="882577" cy="1990001"/>
        </a:xfrm>
        <a:prstGeom prst="rect">
          <a:avLst/>
        </a:prstGeom>
      </xdr:spPr>
    </xdr:pic>
    <xdr:clientData/>
  </xdr:twoCellAnchor>
  <xdr:twoCellAnchor editAs="oneCell">
    <xdr:from>
      <xdr:col>2</xdr:col>
      <xdr:colOff>209060</xdr:colOff>
      <xdr:row>191</xdr:row>
      <xdr:rowOff>35618</xdr:rowOff>
    </xdr:from>
    <xdr:to>
      <xdr:col>2</xdr:col>
      <xdr:colOff>1238741</xdr:colOff>
      <xdr:row>191</xdr:row>
      <xdr:rowOff>2025619</xdr:rowOff>
    </xdr:to>
    <xdr:pic>
      <xdr:nvPicPr>
        <xdr:cNvPr id="203" name="Imagen 202"/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14675" y="362075253"/>
          <a:ext cx="1990001" cy="1029681"/>
        </a:xfrm>
        <a:prstGeom prst="rect">
          <a:avLst/>
        </a:prstGeom>
      </xdr:spPr>
    </xdr:pic>
    <xdr:clientData/>
  </xdr:twoCellAnchor>
  <xdr:twoCellAnchor editAs="oneCell">
    <xdr:from>
      <xdr:col>2</xdr:col>
      <xdr:colOff>42837</xdr:colOff>
      <xdr:row>192</xdr:row>
      <xdr:rowOff>34388</xdr:rowOff>
    </xdr:from>
    <xdr:to>
      <xdr:col>2</xdr:col>
      <xdr:colOff>1425974</xdr:colOff>
      <xdr:row>192</xdr:row>
      <xdr:rowOff>1965863</xdr:rowOff>
    </xdr:to>
    <xdr:pic>
      <xdr:nvPicPr>
        <xdr:cNvPr id="204" name="Imagen 203"/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612" y="363651263"/>
          <a:ext cx="1383137" cy="1931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51604</xdr:colOff>
      <xdr:row>193</xdr:row>
      <xdr:rowOff>47867</xdr:rowOff>
    </xdr:from>
    <xdr:to>
      <xdr:col>2</xdr:col>
      <xdr:colOff>1415245</xdr:colOff>
      <xdr:row>193</xdr:row>
      <xdr:rowOff>1856959</xdr:rowOff>
    </xdr:to>
    <xdr:pic>
      <xdr:nvPicPr>
        <xdr:cNvPr id="205" name="Imagen 204"/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14654" y="365897242"/>
          <a:ext cx="1809092" cy="1363641"/>
        </a:xfrm>
        <a:prstGeom prst="rect">
          <a:avLst/>
        </a:prstGeom>
      </xdr:spPr>
    </xdr:pic>
    <xdr:clientData/>
  </xdr:twoCellAnchor>
  <xdr:twoCellAnchor editAs="oneCell">
    <xdr:from>
      <xdr:col>2</xdr:col>
      <xdr:colOff>64498</xdr:colOff>
      <xdr:row>194</xdr:row>
      <xdr:rowOff>33401</xdr:rowOff>
    </xdr:from>
    <xdr:to>
      <xdr:col>2</xdr:col>
      <xdr:colOff>1402354</xdr:colOff>
      <xdr:row>194</xdr:row>
      <xdr:rowOff>2023402</xdr:rowOff>
    </xdr:to>
    <xdr:pic>
      <xdr:nvPicPr>
        <xdr:cNvPr id="206" name="Imagen 205"/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4200" y="367891124"/>
          <a:ext cx="1990001" cy="1337856"/>
        </a:xfrm>
        <a:prstGeom prst="rect">
          <a:avLst/>
        </a:prstGeom>
      </xdr:spPr>
    </xdr:pic>
    <xdr:clientData/>
  </xdr:twoCellAnchor>
  <xdr:twoCellAnchor editAs="oneCell">
    <xdr:from>
      <xdr:col>2</xdr:col>
      <xdr:colOff>47836</xdr:colOff>
      <xdr:row>195</xdr:row>
      <xdr:rowOff>40851</xdr:rowOff>
    </xdr:from>
    <xdr:to>
      <xdr:col>2</xdr:col>
      <xdr:colOff>1429404</xdr:colOff>
      <xdr:row>195</xdr:row>
      <xdr:rowOff>1311700</xdr:rowOff>
    </xdr:to>
    <xdr:pic>
      <xdr:nvPicPr>
        <xdr:cNvPr id="208" name="Imagen 207"/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11" y="369639426"/>
          <a:ext cx="1381568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39941</xdr:colOff>
      <xdr:row>195</xdr:row>
      <xdr:rowOff>1298151</xdr:rowOff>
    </xdr:from>
    <xdr:to>
      <xdr:col>2</xdr:col>
      <xdr:colOff>1440764</xdr:colOff>
      <xdr:row>195</xdr:row>
      <xdr:rowOff>2569000</xdr:rowOff>
    </xdr:to>
    <xdr:pic>
      <xdr:nvPicPr>
        <xdr:cNvPr id="209" name="Imagen 208"/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16" y="370896726"/>
          <a:ext cx="1400823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40167</xdr:colOff>
      <xdr:row>196</xdr:row>
      <xdr:rowOff>47946</xdr:rowOff>
    </xdr:from>
    <xdr:to>
      <xdr:col>2</xdr:col>
      <xdr:colOff>1426684</xdr:colOff>
      <xdr:row>196</xdr:row>
      <xdr:rowOff>806464</xdr:rowOff>
    </xdr:to>
    <xdr:pic>
      <xdr:nvPicPr>
        <xdr:cNvPr id="210" name="Imagen 209"/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42" y="372246846"/>
          <a:ext cx="1386517" cy="758518"/>
        </a:xfrm>
        <a:prstGeom prst="rect">
          <a:avLst/>
        </a:prstGeom>
      </xdr:spPr>
    </xdr:pic>
    <xdr:clientData/>
  </xdr:twoCellAnchor>
  <xdr:twoCellAnchor editAs="oneCell">
    <xdr:from>
      <xdr:col>2</xdr:col>
      <xdr:colOff>78951</xdr:colOff>
      <xdr:row>196</xdr:row>
      <xdr:rowOff>820539</xdr:rowOff>
    </xdr:from>
    <xdr:to>
      <xdr:col>2</xdr:col>
      <xdr:colOff>1349800</xdr:colOff>
      <xdr:row>196</xdr:row>
      <xdr:rowOff>2154159</xdr:rowOff>
    </xdr:to>
    <xdr:pic>
      <xdr:nvPicPr>
        <xdr:cNvPr id="211" name="Imagen 210"/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726" y="373019439"/>
          <a:ext cx="1270849" cy="1333620"/>
        </a:xfrm>
        <a:prstGeom prst="rect">
          <a:avLst/>
        </a:prstGeom>
      </xdr:spPr>
    </xdr:pic>
    <xdr:clientData/>
  </xdr:twoCellAnchor>
  <xdr:twoCellAnchor editAs="oneCell">
    <xdr:from>
      <xdr:col>2</xdr:col>
      <xdr:colOff>40744</xdr:colOff>
      <xdr:row>197</xdr:row>
      <xdr:rowOff>48906</xdr:rowOff>
    </xdr:from>
    <xdr:to>
      <xdr:col>2</xdr:col>
      <xdr:colOff>1441089</xdr:colOff>
      <xdr:row>197</xdr:row>
      <xdr:rowOff>1227445</xdr:rowOff>
    </xdr:to>
    <xdr:pic>
      <xdr:nvPicPr>
        <xdr:cNvPr id="212" name="Imagen 211"/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519" y="374448081"/>
          <a:ext cx="1400345" cy="1178539"/>
        </a:xfrm>
        <a:prstGeom prst="rect">
          <a:avLst/>
        </a:prstGeom>
      </xdr:spPr>
    </xdr:pic>
    <xdr:clientData/>
  </xdr:twoCellAnchor>
  <xdr:twoCellAnchor editAs="oneCell">
    <xdr:from>
      <xdr:col>2</xdr:col>
      <xdr:colOff>166064</xdr:colOff>
      <xdr:row>198</xdr:row>
      <xdr:rowOff>34799</xdr:rowOff>
    </xdr:from>
    <xdr:to>
      <xdr:col>2</xdr:col>
      <xdr:colOff>1281735</xdr:colOff>
      <xdr:row>198</xdr:row>
      <xdr:rowOff>1843891</xdr:rowOff>
    </xdr:to>
    <xdr:pic>
      <xdr:nvPicPr>
        <xdr:cNvPr id="213" name="Imagen 212"/>
        <xdr:cNvPicPr>
          <a:picLocks noChangeAspect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05129" y="376047509"/>
          <a:ext cx="1809092" cy="1115671"/>
        </a:xfrm>
        <a:prstGeom prst="rect">
          <a:avLst/>
        </a:prstGeom>
      </xdr:spPr>
    </xdr:pic>
    <xdr:clientData/>
  </xdr:twoCellAnchor>
  <xdr:twoCellAnchor editAs="oneCell">
    <xdr:from>
      <xdr:col>2</xdr:col>
      <xdr:colOff>132413</xdr:colOff>
      <xdr:row>199</xdr:row>
      <xdr:rowOff>43067</xdr:rowOff>
    </xdr:from>
    <xdr:to>
      <xdr:col>2</xdr:col>
      <xdr:colOff>1353488</xdr:colOff>
      <xdr:row>199</xdr:row>
      <xdr:rowOff>2033068</xdr:rowOff>
    </xdr:to>
    <xdr:pic>
      <xdr:nvPicPr>
        <xdr:cNvPr id="214" name="Imagen 213"/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33725" y="377969955"/>
          <a:ext cx="1990001" cy="1221075"/>
        </a:xfrm>
        <a:prstGeom prst="rect">
          <a:avLst/>
        </a:prstGeom>
      </xdr:spPr>
    </xdr:pic>
    <xdr:clientData/>
  </xdr:twoCellAnchor>
  <xdr:twoCellAnchor editAs="oneCell">
    <xdr:from>
      <xdr:col>2</xdr:col>
      <xdr:colOff>34352</xdr:colOff>
      <xdr:row>200</xdr:row>
      <xdr:rowOff>41467</xdr:rowOff>
    </xdr:from>
    <xdr:to>
      <xdr:col>2</xdr:col>
      <xdr:colOff>1436639</xdr:colOff>
      <xdr:row>200</xdr:row>
      <xdr:rowOff>1196784</xdr:rowOff>
    </xdr:to>
    <xdr:pic>
      <xdr:nvPicPr>
        <xdr:cNvPr id="216" name="Imagen 215"/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127" y="379660342"/>
          <a:ext cx="1402287" cy="1155317"/>
        </a:xfrm>
        <a:prstGeom prst="rect">
          <a:avLst/>
        </a:prstGeom>
      </xdr:spPr>
    </xdr:pic>
    <xdr:clientData/>
  </xdr:twoCellAnchor>
  <xdr:twoCellAnchor editAs="oneCell">
    <xdr:from>
      <xdr:col>2</xdr:col>
      <xdr:colOff>39069</xdr:colOff>
      <xdr:row>200</xdr:row>
      <xdr:rowOff>1205063</xdr:rowOff>
    </xdr:from>
    <xdr:to>
      <xdr:col>2</xdr:col>
      <xdr:colOff>1427781</xdr:colOff>
      <xdr:row>200</xdr:row>
      <xdr:rowOff>2395387</xdr:rowOff>
    </xdr:to>
    <xdr:pic>
      <xdr:nvPicPr>
        <xdr:cNvPr id="217" name="Imagen 216"/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844" y="380823938"/>
          <a:ext cx="1388712" cy="1190324"/>
        </a:xfrm>
        <a:prstGeom prst="rect">
          <a:avLst/>
        </a:prstGeom>
      </xdr:spPr>
    </xdr:pic>
    <xdr:clientData/>
  </xdr:twoCellAnchor>
  <xdr:twoCellAnchor editAs="oneCell">
    <xdr:from>
      <xdr:col>2</xdr:col>
      <xdr:colOff>48779</xdr:colOff>
      <xdr:row>201</xdr:row>
      <xdr:rowOff>36803</xdr:rowOff>
    </xdr:from>
    <xdr:to>
      <xdr:col>2</xdr:col>
      <xdr:colOff>1432872</xdr:colOff>
      <xdr:row>201</xdr:row>
      <xdr:rowOff>1772948</xdr:rowOff>
    </xdr:to>
    <xdr:pic>
      <xdr:nvPicPr>
        <xdr:cNvPr id="218" name="Imagen 217"/>
        <xdr:cNvPicPr>
          <a:picLocks noChangeAspect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8528" y="382251054"/>
          <a:ext cx="1736145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52900</xdr:colOff>
      <xdr:row>202</xdr:row>
      <xdr:rowOff>39136</xdr:rowOff>
    </xdr:from>
    <xdr:to>
      <xdr:col>2</xdr:col>
      <xdr:colOff>1423289</xdr:colOff>
      <xdr:row>202</xdr:row>
      <xdr:rowOff>1713465</xdr:rowOff>
    </xdr:to>
    <xdr:pic>
      <xdr:nvPicPr>
        <xdr:cNvPr id="219" name="Imagen 218"/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86705" y="384048606"/>
          <a:ext cx="1674329" cy="1370389"/>
        </a:xfrm>
        <a:prstGeom prst="rect">
          <a:avLst/>
        </a:prstGeom>
      </xdr:spPr>
    </xdr:pic>
    <xdr:clientData/>
  </xdr:twoCellAnchor>
  <xdr:twoCellAnchor editAs="oneCell">
    <xdr:from>
      <xdr:col>2</xdr:col>
      <xdr:colOff>56300</xdr:colOff>
      <xdr:row>203</xdr:row>
      <xdr:rowOff>40489</xdr:rowOff>
    </xdr:from>
    <xdr:to>
      <xdr:col>2</xdr:col>
      <xdr:colOff>1425107</xdr:colOff>
      <xdr:row>203</xdr:row>
      <xdr:rowOff>1273962</xdr:rowOff>
    </xdr:to>
    <xdr:pic>
      <xdr:nvPicPr>
        <xdr:cNvPr id="220" name="Imagen 219"/>
        <xdr:cNvPicPr>
          <a:picLocks noChangeAspect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075" y="385669639"/>
          <a:ext cx="1368807" cy="1233473"/>
        </a:xfrm>
        <a:prstGeom prst="rect">
          <a:avLst/>
        </a:prstGeom>
      </xdr:spPr>
    </xdr:pic>
    <xdr:clientData/>
  </xdr:twoCellAnchor>
  <xdr:twoCellAnchor editAs="oneCell">
    <xdr:from>
      <xdr:col>2</xdr:col>
      <xdr:colOff>39841</xdr:colOff>
      <xdr:row>203</xdr:row>
      <xdr:rowOff>1265591</xdr:rowOff>
    </xdr:from>
    <xdr:to>
      <xdr:col>2</xdr:col>
      <xdr:colOff>1427923</xdr:colOff>
      <xdr:row>203</xdr:row>
      <xdr:rowOff>2582509</xdr:rowOff>
    </xdr:to>
    <xdr:pic>
      <xdr:nvPicPr>
        <xdr:cNvPr id="221" name="Imagen 220"/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616" y="386894741"/>
          <a:ext cx="1388082" cy="1316918"/>
        </a:xfrm>
        <a:prstGeom prst="rect">
          <a:avLst/>
        </a:prstGeom>
      </xdr:spPr>
    </xdr:pic>
    <xdr:clientData/>
  </xdr:twoCellAnchor>
  <xdr:twoCellAnchor editAs="oneCell">
    <xdr:from>
      <xdr:col>2</xdr:col>
      <xdr:colOff>43302</xdr:colOff>
      <xdr:row>204</xdr:row>
      <xdr:rowOff>47870</xdr:rowOff>
    </xdr:from>
    <xdr:to>
      <xdr:col>2</xdr:col>
      <xdr:colOff>1423549</xdr:colOff>
      <xdr:row>204</xdr:row>
      <xdr:rowOff>1893325</xdr:rowOff>
    </xdr:to>
    <xdr:pic>
      <xdr:nvPicPr>
        <xdr:cNvPr id="222" name="Imagen 221"/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96473" y="388528999"/>
          <a:ext cx="1845455" cy="1380247"/>
        </a:xfrm>
        <a:prstGeom prst="rect">
          <a:avLst/>
        </a:prstGeom>
      </xdr:spPr>
    </xdr:pic>
    <xdr:clientData/>
  </xdr:twoCellAnchor>
  <xdr:twoCellAnchor editAs="oneCell">
    <xdr:from>
      <xdr:col>2</xdr:col>
      <xdr:colOff>36399</xdr:colOff>
      <xdr:row>205</xdr:row>
      <xdr:rowOff>52207</xdr:rowOff>
    </xdr:from>
    <xdr:to>
      <xdr:col>2</xdr:col>
      <xdr:colOff>1424931</xdr:colOff>
      <xdr:row>205</xdr:row>
      <xdr:rowOff>1395594</xdr:rowOff>
    </xdr:to>
    <xdr:pic>
      <xdr:nvPicPr>
        <xdr:cNvPr id="223" name="Imagen 222"/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174" y="390243832"/>
          <a:ext cx="1388532" cy="1343387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206</xdr:row>
      <xdr:rowOff>47993</xdr:rowOff>
    </xdr:from>
    <xdr:to>
      <xdr:col>2</xdr:col>
      <xdr:colOff>1432392</xdr:colOff>
      <xdr:row>206</xdr:row>
      <xdr:rowOff>1677460</xdr:rowOff>
    </xdr:to>
    <xdr:pic>
      <xdr:nvPicPr>
        <xdr:cNvPr id="224" name="Imagen 223"/>
        <xdr:cNvPicPr>
          <a:picLocks noChangeAspect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91687418"/>
          <a:ext cx="1397934" cy="1629467"/>
        </a:xfrm>
        <a:prstGeom prst="rect">
          <a:avLst/>
        </a:prstGeom>
      </xdr:spPr>
    </xdr:pic>
    <xdr:clientData/>
  </xdr:twoCellAnchor>
  <xdr:twoCellAnchor editAs="oneCell">
    <xdr:from>
      <xdr:col>2</xdr:col>
      <xdr:colOff>40139</xdr:colOff>
      <xdr:row>207</xdr:row>
      <xdr:rowOff>34119</xdr:rowOff>
    </xdr:from>
    <xdr:to>
      <xdr:col>2</xdr:col>
      <xdr:colOff>1438073</xdr:colOff>
      <xdr:row>207</xdr:row>
      <xdr:rowOff>1718480</xdr:rowOff>
    </xdr:to>
    <xdr:pic>
      <xdr:nvPicPr>
        <xdr:cNvPr id="225" name="Imagen 224"/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82700" y="393531258"/>
          <a:ext cx="1684361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95356</xdr:colOff>
      <xdr:row>208</xdr:row>
      <xdr:rowOff>37191</xdr:rowOff>
    </xdr:from>
    <xdr:to>
      <xdr:col>2</xdr:col>
      <xdr:colOff>1371497</xdr:colOff>
      <xdr:row>208</xdr:row>
      <xdr:rowOff>2226192</xdr:rowOff>
    </xdr:to>
    <xdr:pic>
      <xdr:nvPicPr>
        <xdr:cNvPr id="226" name="Imagen 225"/>
        <xdr:cNvPicPr>
          <a:picLocks noChangeAspect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24701" y="395600146"/>
          <a:ext cx="2189001" cy="1276141"/>
        </a:xfrm>
        <a:prstGeom prst="rect">
          <a:avLst/>
        </a:prstGeom>
      </xdr:spPr>
    </xdr:pic>
    <xdr:clientData/>
  </xdr:twoCellAnchor>
  <xdr:twoCellAnchor editAs="oneCell">
    <xdr:from>
      <xdr:col>2</xdr:col>
      <xdr:colOff>166982</xdr:colOff>
      <xdr:row>209</xdr:row>
      <xdr:rowOff>46752</xdr:rowOff>
    </xdr:from>
    <xdr:to>
      <xdr:col>2</xdr:col>
      <xdr:colOff>1280817</xdr:colOff>
      <xdr:row>209</xdr:row>
      <xdr:rowOff>2960312</xdr:rowOff>
    </xdr:to>
    <xdr:pic>
      <xdr:nvPicPr>
        <xdr:cNvPr id="227" name="Imagen 226"/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247105" y="398310564"/>
          <a:ext cx="2913560" cy="1113835"/>
        </a:xfrm>
        <a:prstGeom prst="rect">
          <a:avLst/>
        </a:prstGeom>
      </xdr:spPr>
    </xdr:pic>
    <xdr:clientData/>
  </xdr:twoCellAnchor>
  <xdr:twoCellAnchor editAs="oneCell">
    <xdr:from>
      <xdr:col>2</xdr:col>
      <xdr:colOff>106182</xdr:colOff>
      <xdr:row>210</xdr:row>
      <xdr:rowOff>43225</xdr:rowOff>
    </xdr:from>
    <xdr:to>
      <xdr:col>2</xdr:col>
      <xdr:colOff>1337888</xdr:colOff>
      <xdr:row>210</xdr:row>
      <xdr:rowOff>2033226</xdr:rowOff>
    </xdr:to>
    <xdr:pic>
      <xdr:nvPicPr>
        <xdr:cNvPr id="228" name="Imagen 227"/>
        <xdr:cNvPicPr>
          <a:picLocks noChangeAspect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57" y="400407550"/>
          <a:ext cx="1231706" cy="1990001"/>
        </a:xfrm>
        <a:prstGeom prst="rect">
          <a:avLst/>
        </a:prstGeom>
      </xdr:spPr>
    </xdr:pic>
    <xdr:clientData/>
  </xdr:twoCellAnchor>
  <xdr:twoCellAnchor editAs="oneCell">
    <xdr:from>
      <xdr:col>2</xdr:col>
      <xdr:colOff>43319</xdr:colOff>
      <xdr:row>211</xdr:row>
      <xdr:rowOff>49581</xdr:rowOff>
    </xdr:from>
    <xdr:to>
      <xdr:col>2</xdr:col>
      <xdr:colOff>1441253</xdr:colOff>
      <xdr:row>211</xdr:row>
      <xdr:rowOff>1817318</xdr:rowOff>
    </xdr:to>
    <xdr:pic>
      <xdr:nvPicPr>
        <xdr:cNvPr id="229" name="Imagen 228"/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44192" y="402675258"/>
          <a:ext cx="1767737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135013</xdr:colOff>
      <xdr:row>212</xdr:row>
      <xdr:rowOff>47994</xdr:rowOff>
    </xdr:from>
    <xdr:to>
      <xdr:col>2</xdr:col>
      <xdr:colOff>1331839</xdr:colOff>
      <xdr:row>212</xdr:row>
      <xdr:rowOff>2455895</xdr:rowOff>
    </xdr:to>
    <xdr:pic>
      <xdr:nvPicPr>
        <xdr:cNvPr id="230" name="Imagen 229"/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5250" y="404970732"/>
          <a:ext cx="2407901" cy="1196826"/>
        </a:xfrm>
        <a:prstGeom prst="rect">
          <a:avLst/>
        </a:prstGeom>
      </xdr:spPr>
    </xdr:pic>
    <xdr:clientData/>
  </xdr:twoCellAnchor>
  <xdr:twoCellAnchor editAs="oneCell">
    <xdr:from>
      <xdr:col>2</xdr:col>
      <xdr:colOff>84898</xdr:colOff>
      <xdr:row>213</xdr:row>
      <xdr:rowOff>35060</xdr:rowOff>
    </xdr:from>
    <xdr:to>
      <xdr:col>2</xdr:col>
      <xdr:colOff>1381953</xdr:colOff>
      <xdr:row>213</xdr:row>
      <xdr:rowOff>2025061</xdr:rowOff>
    </xdr:to>
    <xdr:pic>
      <xdr:nvPicPr>
        <xdr:cNvPr id="231" name="Imagen 230"/>
        <xdr:cNvPicPr>
          <a:picLocks noChangeAspect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4200" y="407184758"/>
          <a:ext cx="1990001" cy="1297055"/>
        </a:xfrm>
        <a:prstGeom prst="rect">
          <a:avLst/>
        </a:prstGeom>
      </xdr:spPr>
    </xdr:pic>
    <xdr:clientData/>
  </xdr:twoCellAnchor>
  <xdr:twoCellAnchor editAs="oneCell">
    <xdr:from>
      <xdr:col>2</xdr:col>
      <xdr:colOff>77381</xdr:colOff>
      <xdr:row>214</xdr:row>
      <xdr:rowOff>50611</xdr:rowOff>
    </xdr:from>
    <xdr:to>
      <xdr:col>2</xdr:col>
      <xdr:colOff>1389471</xdr:colOff>
      <xdr:row>214</xdr:row>
      <xdr:rowOff>2458512</xdr:rowOff>
    </xdr:to>
    <xdr:pic>
      <xdr:nvPicPr>
        <xdr:cNvPr id="232" name="Imagen 231"/>
        <xdr:cNvPicPr>
          <a:picLocks noChangeAspect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5250" y="409468667"/>
          <a:ext cx="2407901" cy="1312090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215</xdr:row>
      <xdr:rowOff>52246</xdr:rowOff>
    </xdr:from>
    <xdr:to>
      <xdr:col>2</xdr:col>
      <xdr:colOff>1432392</xdr:colOff>
      <xdr:row>215</xdr:row>
      <xdr:rowOff>1721178</xdr:rowOff>
    </xdr:to>
    <xdr:pic>
      <xdr:nvPicPr>
        <xdr:cNvPr id="233" name="Imagen 232"/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11446521"/>
          <a:ext cx="1397934" cy="1668932"/>
        </a:xfrm>
        <a:prstGeom prst="rect">
          <a:avLst/>
        </a:prstGeom>
      </xdr:spPr>
    </xdr:pic>
    <xdr:clientData/>
  </xdr:twoCellAnchor>
  <xdr:twoCellAnchor editAs="oneCell">
    <xdr:from>
      <xdr:col>2</xdr:col>
      <xdr:colOff>40478</xdr:colOff>
      <xdr:row>216</xdr:row>
      <xdr:rowOff>52636</xdr:rowOff>
    </xdr:from>
    <xdr:to>
      <xdr:col>2</xdr:col>
      <xdr:colOff>1424571</xdr:colOff>
      <xdr:row>216</xdr:row>
      <xdr:rowOff>1833317</xdr:rowOff>
    </xdr:to>
    <xdr:pic>
      <xdr:nvPicPr>
        <xdr:cNvPr id="234" name="Imagen 233"/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7959" y="413397805"/>
          <a:ext cx="1780681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217</xdr:row>
      <xdr:rowOff>36633</xdr:rowOff>
    </xdr:from>
    <xdr:to>
      <xdr:col>2</xdr:col>
      <xdr:colOff>1432392</xdr:colOff>
      <xdr:row>217</xdr:row>
      <xdr:rowOff>1456410</xdr:rowOff>
    </xdr:to>
    <xdr:pic>
      <xdr:nvPicPr>
        <xdr:cNvPr id="235" name="Imagen 234"/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15069458"/>
          <a:ext cx="1397934" cy="1419777"/>
        </a:xfrm>
        <a:prstGeom prst="rect">
          <a:avLst/>
        </a:prstGeom>
      </xdr:spPr>
    </xdr:pic>
    <xdr:clientData/>
  </xdr:twoCellAnchor>
  <xdr:twoCellAnchor editAs="oneCell">
    <xdr:from>
      <xdr:col>2</xdr:col>
      <xdr:colOff>42695</xdr:colOff>
      <xdr:row>218</xdr:row>
      <xdr:rowOff>38799</xdr:rowOff>
    </xdr:from>
    <xdr:to>
      <xdr:col>2</xdr:col>
      <xdr:colOff>1440629</xdr:colOff>
      <xdr:row>218</xdr:row>
      <xdr:rowOff>1713801</xdr:rowOff>
    </xdr:to>
    <xdr:pic>
      <xdr:nvPicPr>
        <xdr:cNvPr id="236" name="Imagen 235"/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89936" y="416715108"/>
          <a:ext cx="1675002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43341</xdr:colOff>
      <xdr:row>219</xdr:row>
      <xdr:rowOff>48231</xdr:rowOff>
    </xdr:from>
    <xdr:to>
      <xdr:col>2</xdr:col>
      <xdr:colOff>1427948</xdr:colOff>
      <xdr:row>219</xdr:row>
      <xdr:rowOff>1418620</xdr:rowOff>
    </xdr:to>
    <xdr:pic>
      <xdr:nvPicPr>
        <xdr:cNvPr id="237" name="Imagen 236"/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116" y="418319556"/>
          <a:ext cx="1384607" cy="1370389"/>
        </a:xfrm>
        <a:prstGeom prst="rect">
          <a:avLst/>
        </a:prstGeom>
      </xdr:spPr>
    </xdr:pic>
    <xdr:clientData/>
  </xdr:twoCellAnchor>
  <xdr:twoCellAnchor editAs="oneCell">
    <xdr:from>
      <xdr:col>2</xdr:col>
      <xdr:colOff>103562</xdr:colOff>
      <xdr:row>220</xdr:row>
      <xdr:rowOff>43825</xdr:rowOff>
    </xdr:from>
    <xdr:to>
      <xdr:col>2</xdr:col>
      <xdr:colOff>1367903</xdr:colOff>
      <xdr:row>220</xdr:row>
      <xdr:rowOff>2451726</xdr:rowOff>
    </xdr:to>
    <xdr:pic>
      <xdr:nvPicPr>
        <xdr:cNvPr id="238" name="Imagen 237"/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9337" y="419801050"/>
          <a:ext cx="1264341" cy="2407901"/>
        </a:xfrm>
        <a:prstGeom prst="rect">
          <a:avLst/>
        </a:prstGeom>
      </xdr:spPr>
    </xdr:pic>
    <xdr:clientData/>
  </xdr:twoCellAnchor>
  <xdr:twoCellAnchor editAs="oneCell">
    <xdr:from>
      <xdr:col>2</xdr:col>
      <xdr:colOff>103108</xdr:colOff>
      <xdr:row>221</xdr:row>
      <xdr:rowOff>44461</xdr:rowOff>
    </xdr:from>
    <xdr:to>
      <xdr:col>2</xdr:col>
      <xdr:colOff>1356080</xdr:colOff>
      <xdr:row>221</xdr:row>
      <xdr:rowOff>1689090</xdr:rowOff>
    </xdr:to>
    <xdr:pic>
      <xdr:nvPicPr>
        <xdr:cNvPr id="239" name="Imagen 238"/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883" y="422297236"/>
          <a:ext cx="1252972" cy="1644629"/>
        </a:xfrm>
        <a:prstGeom prst="rect">
          <a:avLst/>
        </a:prstGeom>
      </xdr:spPr>
    </xdr:pic>
    <xdr:clientData/>
  </xdr:twoCellAnchor>
  <xdr:twoCellAnchor editAs="oneCell">
    <xdr:from>
      <xdr:col>2</xdr:col>
      <xdr:colOff>59096</xdr:colOff>
      <xdr:row>222</xdr:row>
      <xdr:rowOff>38975</xdr:rowOff>
    </xdr:from>
    <xdr:to>
      <xdr:col>2</xdr:col>
      <xdr:colOff>1411440</xdr:colOff>
      <xdr:row>222</xdr:row>
      <xdr:rowOff>2227976</xdr:rowOff>
    </xdr:to>
    <xdr:pic>
      <xdr:nvPicPr>
        <xdr:cNvPr id="240" name="Imagen 239"/>
        <xdr:cNvPicPr>
          <a:picLocks noChangeAspect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871" y="424015775"/>
          <a:ext cx="1352344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58090</xdr:colOff>
      <xdr:row>223</xdr:row>
      <xdr:rowOff>40855</xdr:rowOff>
    </xdr:from>
    <xdr:to>
      <xdr:col>2</xdr:col>
      <xdr:colOff>1426060</xdr:colOff>
      <xdr:row>223</xdr:row>
      <xdr:rowOff>1849947</xdr:rowOff>
    </xdr:to>
    <xdr:pic>
      <xdr:nvPicPr>
        <xdr:cNvPr id="241" name="Imagen 240"/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3304" y="426505166"/>
          <a:ext cx="1809092" cy="1367970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225</xdr:row>
      <xdr:rowOff>51568</xdr:rowOff>
    </xdr:from>
    <xdr:to>
      <xdr:col>2</xdr:col>
      <xdr:colOff>1432392</xdr:colOff>
      <xdr:row>225</xdr:row>
      <xdr:rowOff>1461183</xdr:rowOff>
    </xdr:to>
    <xdr:pic>
      <xdr:nvPicPr>
        <xdr:cNvPr id="242" name="Imagen 241"/>
        <xdr:cNvPicPr>
          <a:picLocks noChangeAspect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28209843"/>
          <a:ext cx="1397934" cy="1409615"/>
        </a:xfrm>
        <a:prstGeom prst="rect">
          <a:avLst/>
        </a:prstGeom>
      </xdr:spPr>
    </xdr:pic>
    <xdr:clientData/>
  </xdr:twoCellAnchor>
  <xdr:twoCellAnchor editAs="oneCell">
    <xdr:from>
      <xdr:col>2</xdr:col>
      <xdr:colOff>74351</xdr:colOff>
      <xdr:row>226</xdr:row>
      <xdr:rowOff>54752</xdr:rowOff>
    </xdr:from>
    <xdr:to>
      <xdr:col>2</xdr:col>
      <xdr:colOff>1392499</xdr:colOff>
      <xdr:row>226</xdr:row>
      <xdr:rowOff>1863844</xdr:rowOff>
    </xdr:to>
    <xdr:pic>
      <xdr:nvPicPr>
        <xdr:cNvPr id="243" name="Imagen 242"/>
        <xdr:cNvPicPr>
          <a:picLocks noChangeAspect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14654" y="429944399"/>
          <a:ext cx="1809092" cy="1318148"/>
        </a:xfrm>
        <a:prstGeom prst="rect">
          <a:avLst/>
        </a:prstGeom>
      </xdr:spPr>
    </xdr:pic>
    <xdr:clientData/>
  </xdr:twoCellAnchor>
  <xdr:twoCellAnchor editAs="oneCell">
    <xdr:from>
      <xdr:col>2</xdr:col>
      <xdr:colOff>49817</xdr:colOff>
      <xdr:row>227</xdr:row>
      <xdr:rowOff>43566</xdr:rowOff>
    </xdr:from>
    <xdr:to>
      <xdr:col>2</xdr:col>
      <xdr:colOff>1420206</xdr:colOff>
      <xdr:row>227</xdr:row>
      <xdr:rowOff>1632836</xdr:rowOff>
    </xdr:to>
    <xdr:pic>
      <xdr:nvPicPr>
        <xdr:cNvPr id="244" name="Imagen 243"/>
        <xdr:cNvPicPr>
          <a:picLocks noChangeAspect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26152" y="431702181"/>
          <a:ext cx="1589270" cy="1370389"/>
        </a:xfrm>
        <a:prstGeom prst="rect">
          <a:avLst/>
        </a:prstGeom>
      </xdr:spPr>
    </xdr:pic>
    <xdr:clientData/>
  </xdr:twoCellAnchor>
  <xdr:twoCellAnchor editAs="oneCell">
    <xdr:from>
      <xdr:col>2</xdr:col>
      <xdr:colOff>142831</xdr:colOff>
      <xdr:row>228</xdr:row>
      <xdr:rowOff>34936</xdr:rowOff>
    </xdr:from>
    <xdr:to>
      <xdr:col>2</xdr:col>
      <xdr:colOff>1315772</xdr:colOff>
      <xdr:row>228</xdr:row>
      <xdr:rowOff>1679565</xdr:rowOff>
    </xdr:to>
    <xdr:pic>
      <xdr:nvPicPr>
        <xdr:cNvPr id="245" name="Imagen 244"/>
        <xdr:cNvPicPr>
          <a:picLocks noChangeAspect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06" y="433250986"/>
          <a:ext cx="1172941" cy="1644629"/>
        </a:xfrm>
        <a:prstGeom prst="rect">
          <a:avLst/>
        </a:prstGeom>
      </xdr:spPr>
    </xdr:pic>
    <xdr:clientData/>
  </xdr:twoCellAnchor>
  <xdr:twoCellAnchor editAs="oneCell">
    <xdr:from>
      <xdr:col>2</xdr:col>
      <xdr:colOff>38897</xdr:colOff>
      <xdr:row>229</xdr:row>
      <xdr:rowOff>44826</xdr:rowOff>
    </xdr:from>
    <xdr:to>
      <xdr:col>2</xdr:col>
      <xdr:colOff>1436831</xdr:colOff>
      <xdr:row>229</xdr:row>
      <xdr:rowOff>1745873</xdr:rowOff>
    </xdr:to>
    <xdr:pic>
      <xdr:nvPicPr>
        <xdr:cNvPr id="246" name="Imagen 245"/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73115" y="435117408"/>
          <a:ext cx="1701047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230</xdr:row>
      <xdr:rowOff>45588</xdr:rowOff>
    </xdr:from>
    <xdr:to>
      <xdr:col>2</xdr:col>
      <xdr:colOff>1432392</xdr:colOff>
      <xdr:row>230</xdr:row>
      <xdr:rowOff>1669823</xdr:rowOff>
    </xdr:to>
    <xdr:pic>
      <xdr:nvPicPr>
        <xdr:cNvPr id="247" name="Imagen 246"/>
        <xdr:cNvPicPr>
          <a:picLocks noChangeAspect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36738263"/>
          <a:ext cx="1397934" cy="1624235"/>
        </a:xfrm>
        <a:prstGeom prst="rect">
          <a:avLst/>
        </a:prstGeom>
      </xdr:spPr>
    </xdr:pic>
    <xdr:clientData/>
  </xdr:twoCellAnchor>
  <xdr:twoCellAnchor editAs="oneCell">
    <xdr:from>
      <xdr:col>2</xdr:col>
      <xdr:colOff>36143</xdr:colOff>
      <xdr:row>231</xdr:row>
      <xdr:rowOff>36140</xdr:rowOff>
    </xdr:from>
    <xdr:to>
      <xdr:col>2</xdr:col>
      <xdr:colOff>1434077</xdr:colOff>
      <xdr:row>231</xdr:row>
      <xdr:rowOff>1640260</xdr:rowOff>
    </xdr:to>
    <xdr:pic>
      <xdr:nvPicPr>
        <xdr:cNvPr id="248" name="Imagen 247"/>
        <xdr:cNvPicPr>
          <a:picLocks noChangeAspect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18825" y="438555933"/>
          <a:ext cx="1604120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224</xdr:row>
      <xdr:rowOff>32744</xdr:rowOff>
    </xdr:from>
    <xdr:to>
      <xdr:col>2</xdr:col>
      <xdr:colOff>1432392</xdr:colOff>
      <xdr:row>224</xdr:row>
      <xdr:rowOff>1559434</xdr:rowOff>
    </xdr:to>
    <xdr:pic>
      <xdr:nvPicPr>
        <xdr:cNvPr id="249" name="Imagen 248"/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28191019"/>
          <a:ext cx="1397934" cy="1526690"/>
        </a:xfrm>
        <a:prstGeom prst="rect">
          <a:avLst/>
        </a:prstGeom>
      </xdr:spPr>
    </xdr:pic>
    <xdr:clientData/>
  </xdr:twoCellAnchor>
  <xdr:twoCellAnchor editAs="oneCell">
    <xdr:from>
      <xdr:col>2</xdr:col>
      <xdr:colOff>51558</xdr:colOff>
      <xdr:row>232</xdr:row>
      <xdr:rowOff>50376</xdr:rowOff>
    </xdr:from>
    <xdr:to>
      <xdr:col>2</xdr:col>
      <xdr:colOff>1423410</xdr:colOff>
      <xdr:row>232</xdr:row>
      <xdr:rowOff>1321225</xdr:rowOff>
    </xdr:to>
    <xdr:pic>
      <xdr:nvPicPr>
        <xdr:cNvPr id="250" name="Imagen 249"/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333" y="441781776"/>
          <a:ext cx="1371852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233</xdr:row>
      <xdr:rowOff>51095</xdr:rowOff>
    </xdr:from>
    <xdr:to>
      <xdr:col>2</xdr:col>
      <xdr:colOff>1432392</xdr:colOff>
      <xdr:row>233</xdr:row>
      <xdr:rowOff>1531526</xdr:rowOff>
    </xdr:to>
    <xdr:pic>
      <xdr:nvPicPr>
        <xdr:cNvPr id="251" name="Imagen 250"/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43154095"/>
          <a:ext cx="1397934" cy="148043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233</xdr:row>
      <xdr:rowOff>1542219</xdr:rowOff>
    </xdr:from>
    <xdr:to>
      <xdr:col>2</xdr:col>
      <xdr:colOff>1432392</xdr:colOff>
      <xdr:row>233</xdr:row>
      <xdr:rowOff>3196227</xdr:rowOff>
    </xdr:to>
    <xdr:pic>
      <xdr:nvPicPr>
        <xdr:cNvPr id="252" name="Imagen 251"/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44645219"/>
          <a:ext cx="1397934" cy="1654008"/>
        </a:xfrm>
        <a:prstGeom prst="rect">
          <a:avLst/>
        </a:prstGeom>
      </xdr:spPr>
    </xdr:pic>
    <xdr:clientData/>
  </xdr:twoCellAnchor>
  <xdr:twoCellAnchor editAs="oneCell">
    <xdr:from>
      <xdr:col>2</xdr:col>
      <xdr:colOff>308693</xdr:colOff>
      <xdr:row>234</xdr:row>
      <xdr:rowOff>38429</xdr:rowOff>
    </xdr:from>
    <xdr:to>
      <xdr:col>2</xdr:col>
      <xdr:colOff>1162654</xdr:colOff>
      <xdr:row>234</xdr:row>
      <xdr:rowOff>1847521</xdr:rowOff>
    </xdr:to>
    <xdr:pic>
      <xdr:nvPicPr>
        <xdr:cNvPr id="253" name="Imagen 252"/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68" y="446398979"/>
          <a:ext cx="853961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97396</xdr:colOff>
      <xdr:row>235</xdr:row>
      <xdr:rowOff>38975</xdr:rowOff>
    </xdr:from>
    <xdr:to>
      <xdr:col>2</xdr:col>
      <xdr:colOff>1354469</xdr:colOff>
      <xdr:row>235</xdr:row>
      <xdr:rowOff>2227976</xdr:rowOff>
    </xdr:to>
    <xdr:pic>
      <xdr:nvPicPr>
        <xdr:cNvPr id="254" name="Imagen 253"/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171" y="448275950"/>
          <a:ext cx="1257073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143160</xdr:colOff>
      <xdr:row>236</xdr:row>
      <xdr:rowOff>47843</xdr:rowOff>
    </xdr:from>
    <xdr:to>
      <xdr:col>2</xdr:col>
      <xdr:colOff>1304639</xdr:colOff>
      <xdr:row>236</xdr:row>
      <xdr:rowOff>1856935</xdr:rowOff>
    </xdr:to>
    <xdr:pic>
      <xdr:nvPicPr>
        <xdr:cNvPr id="255" name="Imagen 254"/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05129" y="450856524"/>
          <a:ext cx="1809092" cy="1161479"/>
        </a:xfrm>
        <a:prstGeom prst="rect">
          <a:avLst/>
        </a:prstGeom>
      </xdr:spPr>
    </xdr:pic>
    <xdr:clientData/>
  </xdr:twoCellAnchor>
  <xdr:twoCellAnchor editAs="oneCell">
    <xdr:from>
      <xdr:col>2</xdr:col>
      <xdr:colOff>93532</xdr:colOff>
      <xdr:row>237</xdr:row>
      <xdr:rowOff>39163</xdr:rowOff>
    </xdr:from>
    <xdr:to>
      <xdr:col>2</xdr:col>
      <xdr:colOff>1392367</xdr:colOff>
      <xdr:row>237</xdr:row>
      <xdr:rowOff>1848255</xdr:rowOff>
    </xdr:to>
    <xdr:pic>
      <xdr:nvPicPr>
        <xdr:cNvPr id="256" name="Imagen 255"/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4179" y="452703216"/>
          <a:ext cx="1809092" cy="1298835"/>
        </a:xfrm>
        <a:prstGeom prst="rect">
          <a:avLst/>
        </a:prstGeom>
      </xdr:spPr>
    </xdr:pic>
    <xdr:clientData/>
  </xdr:twoCellAnchor>
  <xdr:twoCellAnchor editAs="oneCell">
    <xdr:from>
      <xdr:col>2</xdr:col>
      <xdr:colOff>54081</xdr:colOff>
      <xdr:row>238</xdr:row>
      <xdr:rowOff>36346</xdr:rowOff>
    </xdr:from>
    <xdr:to>
      <xdr:col>2</xdr:col>
      <xdr:colOff>1412771</xdr:colOff>
      <xdr:row>238</xdr:row>
      <xdr:rowOff>2225347</xdr:rowOff>
    </xdr:to>
    <xdr:pic>
      <xdr:nvPicPr>
        <xdr:cNvPr id="257" name="Imagen 256"/>
        <xdr:cNvPicPr>
          <a:picLocks noChangeAspect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4700" y="454746377"/>
          <a:ext cx="2189001" cy="135869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5" name="Tabla5" displayName="Tabla5" ref="B9:H239" totalsRowShown="0" headerRowDxfId="10" dataDxfId="8" headerRowBorderDxfId="9" tableBorderDxfId="7" headerRowCellStyle="Moneda 2">
  <autoFilter ref="B9:H239"/>
  <tableColumns count="7">
    <tableColumn id="1" name="No." dataDxfId="6"/>
    <tableColumn id="2" name="IMAGEN" dataDxfId="5"/>
    <tableColumn id="3" name="DESCRIPCION" dataDxfId="4"/>
    <tableColumn id="4" name="ESTADO" dataDxfId="3"/>
    <tableColumn id="5" name="#" dataDxfId="2"/>
    <tableColumn id="6" name="VALOR" dataDxfId="1"/>
    <tableColumn id="7" name="ANOTACIONES" dataDxfId="0"/>
  </tableColumns>
  <tableStyleInfo name="TableStyleMedium23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270"/>
  <sheetViews>
    <sheetView showGridLines="0" tabSelected="1" topLeftCell="A3" zoomScale="85" zoomScaleNormal="85" workbookViewId="0">
      <selection activeCell="F231" sqref="F231"/>
    </sheetView>
  </sheetViews>
  <sheetFormatPr baseColWidth="10" defaultRowHeight="61.5" x14ac:dyDescent="0.25"/>
  <cols>
    <col min="1" max="1" width="1.42578125" style="1" customWidth="1"/>
    <col min="2" max="2" width="6.42578125" style="1" customWidth="1"/>
    <col min="3" max="3" width="21.85546875" style="1" customWidth="1"/>
    <col min="4" max="4" width="17.140625" style="1" customWidth="1"/>
    <col min="5" max="5" width="11.42578125" style="1"/>
    <col min="6" max="6" width="11.85546875" style="17" bestFit="1" customWidth="1"/>
    <col min="7" max="7" width="12.42578125" style="21" customWidth="1"/>
    <col min="8" max="8" width="19.140625" style="1" customWidth="1"/>
    <col min="9" max="16384" width="11.42578125" style="1"/>
  </cols>
  <sheetData>
    <row r="1" spans="2:8" ht="8.25" customHeight="1" thickBot="1" x14ac:dyDescent="0.3"/>
    <row r="2" spans="2:8" ht="93" customHeight="1" thickTop="1" thickBot="1" x14ac:dyDescent="0.3">
      <c r="B2" s="54"/>
      <c r="C2" s="55"/>
      <c r="D2" s="55"/>
      <c r="E2" s="55"/>
      <c r="F2" s="55"/>
      <c r="G2" s="55"/>
      <c r="H2" s="56"/>
    </row>
    <row r="3" spans="2:8" ht="15" customHeight="1" thickTop="1" thickBot="1" x14ac:dyDescent="0.3">
      <c r="B3" s="57" t="s">
        <v>0</v>
      </c>
      <c r="C3" s="58"/>
      <c r="D3" s="58"/>
      <c r="E3" s="58"/>
      <c r="F3" s="58"/>
      <c r="G3" s="58"/>
      <c r="H3" s="59"/>
    </row>
    <row r="4" spans="2:8" ht="15.75" customHeight="1" thickTop="1" thickBot="1" x14ac:dyDescent="0.3">
      <c r="B4" s="66" t="s">
        <v>8</v>
      </c>
      <c r="C4" s="67"/>
      <c r="D4" s="67"/>
      <c r="E4" s="67"/>
      <c r="F4" s="67"/>
      <c r="G4" s="67"/>
      <c r="H4" s="68"/>
    </row>
    <row r="5" spans="2:8" ht="36.75" customHeight="1" thickTop="1" thickBot="1" x14ac:dyDescent="0.3">
      <c r="B5" s="63" t="s">
        <v>175</v>
      </c>
      <c r="C5" s="64"/>
      <c r="D5" s="64"/>
      <c r="E5" s="64"/>
      <c r="F5" s="64"/>
      <c r="G5" s="64"/>
      <c r="H5" s="65"/>
    </row>
    <row r="6" spans="2:8" ht="30" customHeight="1" thickTop="1" x14ac:dyDescent="0.25">
      <c r="B6" s="72" t="s">
        <v>9</v>
      </c>
      <c r="C6" s="73"/>
      <c r="D6" s="73"/>
      <c r="E6" s="73"/>
      <c r="F6" s="73"/>
      <c r="G6" s="73"/>
      <c r="H6" s="74"/>
    </row>
    <row r="7" spans="2:8" ht="30" customHeight="1" x14ac:dyDescent="0.25">
      <c r="B7" s="69" t="s">
        <v>10</v>
      </c>
      <c r="C7" s="70"/>
      <c r="D7" s="70"/>
      <c r="E7" s="70"/>
      <c r="F7" s="70"/>
      <c r="G7" s="70"/>
      <c r="H7" s="71"/>
    </row>
    <row r="8" spans="2:8" s="16" customFormat="1" ht="30" customHeight="1" thickBot="1" x14ac:dyDescent="0.3">
      <c r="B8" s="60" t="s">
        <v>11</v>
      </c>
      <c r="C8" s="61"/>
      <c r="D8" s="61"/>
      <c r="E8" s="61"/>
      <c r="F8" s="61"/>
      <c r="G8" s="61"/>
      <c r="H8" s="62"/>
    </row>
    <row r="9" spans="2:8" ht="16.5" customHeight="1" thickTop="1" thickBot="1" x14ac:dyDescent="0.3">
      <c r="B9" s="14" t="s">
        <v>7</v>
      </c>
      <c r="C9" s="15" t="s">
        <v>1</v>
      </c>
      <c r="D9" s="12" t="s">
        <v>2</v>
      </c>
      <c r="E9" s="12" t="s">
        <v>3</v>
      </c>
      <c r="F9" s="12" t="s">
        <v>5</v>
      </c>
      <c r="G9" s="22" t="s">
        <v>4</v>
      </c>
      <c r="H9" s="13" t="s">
        <v>6</v>
      </c>
    </row>
    <row r="10" spans="2:8" ht="116.25" customHeight="1" thickTop="1" thickBot="1" x14ac:dyDescent="0.3">
      <c r="B10" s="10">
        <v>1</v>
      </c>
      <c r="C10" s="2"/>
      <c r="D10" s="8" t="s">
        <v>12</v>
      </c>
      <c r="E10" s="3" t="s">
        <v>13</v>
      </c>
      <c r="F10" s="18">
        <v>1</v>
      </c>
      <c r="G10" s="31">
        <v>60000</v>
      </c>
      <c r="H10" s="3" t="s">
        <v>15</v>
      </c>
    </row>
    <row r="11" spans="2:8" ht="116.25" customHeight="1" thickTop="1" thickBot="1" x14ac:dyDescent="0.3">
      <c r="B11" s="10">
        <v>2</v>
      </c>
      <c r="C11" s="2"/>
      <c r="D11" s="7" t="s">
        <v>12</v>
      </c>
      <c r="E11" s="8" t="s">
        <v>13</v>
      </c>
      <c r="F11" s="18">
        <v>1</v>
      </c>
      <c r="G11" s="32">
        <v>60000</v>
      </c>
      <c r="H11" s="7" t="s">
        <v>16</v>
      </c>
    </row>
    <row r="12" spans="2:8" ht="116.25" customHeight="1" thickTop="1" thickBot="1" x14ac:dyDescent="0.3">
      <c r="B12" s="10">
        <v>3</v>
      </c>
      <c r="C12" s="4"/>
      <c r="D12" s="8" t="s">
        <v>12</v>
      </c>
      <c r="E12" s="5" t="s">
        <v>13</v>
      </c>
      <c r="F12" s="19">
        <v>1</v>
      </c>
      <c r="G12" s="33">
        <v>60000</v>
      </c>
      <c r="H12" s="7" t="s">
        <v>14</v>
      </c>
    </row>
    <row r="13" spans="2:8" ht="116.25" customHeight="1" thickTop="1" thickBot="1" x14ac:dyDescent="0.3">
      <c r="B13" s="10">
        <v>4</v>
      </c>
      <c r="C13" s="4"/>
      <c r="D13" s="8" t="s">
        <v>12</v>
      </c>
      <c r="E13" s="3" t="s">
        <v>13</v>
      </c>
      <c r="F13" s="19">
        <v>1</v>
      </c>
      <c r="G13" s="33">
        <v>60000</v>
      </c>
      <c r="H13" s="7" t="s">
        <v>14</v>
      </c>
    </row>
    <row r="14" spans="2:8" ht="116.25" customHeight="1" thickTop="1" thickBot="1" x14ac:dyDescent="0.3">
      <c r="B14" s="10">
        <v>5</v>
      </c>
      <c r="C14" s="2"/>
      <c r="D14" s="8" t="s">
        <v>12</v>
      </c>
      <c r="E14" s="8" t="s">
        <v>13</v>
      </c>
      <c r="F14" s="18">
        <v>1</v>
      </c>
      <c r="G14" s="31">
        <v>30000</v>
      </c>
      <c r="H14" s="7" t="s">
        <v>14</v>
      </c>
    </row>
    <row r="15" spans="2:8" ht="116.25" customHeight="1" thickTop="1" thickBot="1" x14ac:dyDescent="0.3">
      <c r="B15" s="10">
        <v>6</v>
      </c>
      <c r="C15" s="6"/>
      <c r="D15" s="9" t="s">
        <v>12</v>
      </c>
      <c r="E15" s="9" t="s">
        <v>13</v>
      </c>
      <c r="F15" s="20" t="s">
        <v>17</v>
      </c>
      <c r="G15" s="34">
        <v>60000</v>
      </c>
      <c r="H15" s="11" t="s">
        <v>14</v>
      </c>
    </row>
    <row r="16" spans="2:8" ht="116.25" customHeight="1" thickTop="1" thickBot="1" x14ac:dyDescent="0.3">
      <c r="B16" s="10">
        <v>7</v>
      </c>
      <c r="C16" s="2"/>
      <c r="D16" s="8" t="s">
        <v>18</v>
      </c>
      <c r="E16" s="8" t="s">
        <v>13</v>
      </c>
      <c r="F16" s="18">
        <v>1</v>
      </c>
      <c r="G16" s="31">
        <v>7000</v>
      </c>
      <c r="H16" s="7" t="s">
        <v>14</v>
      </c>
    </row>
    <row r="17" spans="2:8" ht="116.25" customHeight="1" thickTop="1" thickBot="1" x14ac:dyDescent="0.3">
      <c r="B17" s="10">
        <v>8</v>
      </c>
      <c r="C17" s="2"/>
      <c r="D17" s="8" t="s">
        <v>18</v>
      </c>
      <c r="E17" s="8" t="s">
        <v>13</v>
      </c>
      <c r="F17" s="23">
        <v>1</v>
      </c>
      <c r="G17" s="31">
        <v>7000</v>
      </c>
      <c r="H17" s="7" t="s">
        <v>14</v>
      </c>
    </row>
    <row r="18" spans="2:8" ht="116.25" customHeight="1" thickTop="1" thickBot="1" x14ac:dyDescent="0.3">
      <c r="B18" s="10">
        <v>9</v>
      </c>
      <c r="C18" s="2"/>
      <c r="D18" s="8" t="s">
        <v>19</v>
      </c>
      <c r="E18" s="8" t="s">
        <v>13</v>
      </c>
      <c r="F18" s="23">
        <v>1</v>
      </c>
      <c r="G18" s="31">
        <v>20000</v>
      </c>
      <c r="H18" s="7" t="s">
        <v>14</v>
      </c>
    </row>
    <row r="19" spans="2:8" ht="116.25" customHeight="1" thickTop="1" thickBot="1" x14ac:dyDescent="0.3">
      <c r="B19" s="10">
        <v>10</v>
      </c>
      <c r="C19" s="2"/>
      <c r="D19" s="8" t="s">
        <v>19</v>
      </c>
      <c r="E19" s="8" t="s">
        <v>13</v>
      </c>
      <c r="F19" s="23">
        <v>1</v>
      </c>
      <c r="G19" s="31">
        <v>30000</v>
      </c>
      <c r="H19" s="7" t="s">
        <v>14</v>
      </c>
    </row>
    <row r="20" spans="2:8" ht="116.25" customHeight="1" thickTop="1" thickBot="1" x14ac:dyDescent="0.3">
      <c r="B20" s="10">
        <v>11</v>
      </c>
      <c r="C20" s="2"/>
      <c r="D20" s="8" t="s">
        <v>19</v>
      </c>
      <c r="E20" s="8" t="s">
        <v>13</v>
      </c>
      <c r="F20" s="23">
        <v>1</v>
      </c>
      <c r="G20" s="31">
        <v>30000</v>
      </c>
      <c r="H20" s="7" t="s">
        <v>14</v>
      </c>
    </row>
    <row r="21" spans="2:8" ht="116.25" customHeight="1" thickTop="1" thickBot="1" x14ac:dyDescent="0.3">
      <c r="B21" s="10">
        <v>12</v>
      </c>
      <c r="C21" s="2"/>
      <c r="D21" s="8" t="s">
        <v>19</v>
      </c>
      <c r="E21" s="8" t="s">
        <v>13</v>
      </c>
      <c r="F21" s="23">
        <v>1</v>
      </c>
      <c r="G21" s="31">
        <v>30000</v>
      </c>
      <c r="H21" s="7" t="s">
        <v>14</v>
      </c>
    </row>
    <row r="22" spans="2:8" ht="116.25" customHeight="1" thickTop="1" thickBot="1" x14ac:dyDescent="0.3">
      <c r="B22" s="10">
        <v>13</v>
      </c>
      <c r="C22" s="2"/>
      <c r="D22" s="8" t="s">
        <v>20</v>
      </c>
      <c r="E22" s="8" t="s">
        <v>13</v>
      </c>
      <c r="F22" s="23">
        <v>1</v>
      </c>
      <c r="G22" s="31">
        <v>20000</v>
      </c>
      <c r="H22" s="7" t="s">
        <v>14</v>
      </c>
    </row>
    <row r="23" spans="2:8" ht="116.25" customHeight="1" thickTop="1" thickBot="1" x14ac:dyDescent="0.3">
      <c r="B23" s="10">
        <v>14</v>
      </c>
      <c r="C23" s="2"/>
      <c r="D23" s="8" t="s">
        <v>20</v>
      </c>
      <c r="E23" s="8" t="s">
        <v>13</v>
      </c>
      <c r="F23" s="23">
        <v>1</v>
      </c>
      <c r="G23" s="31">
        <v>35000</v>
      </c>
      <c r="H23" s="7" t="s">
        <v>14</v>
      </c>
    </row>
    <row r="24" spans="2:8" ht="169.5" customHeight="1" thickTop="1" thickBot="1" x14ac:dyDescent="0.3">
      <c r="B24" s="10">
        <v>15</v>
      </c>
      <c r="C24" s="2"/>
      <c r="D24" s="8" t="s">
        <v>21</v>
      </c>
      <c r="E24" s="8" t="s">
        <v>13</v>
      </c>
      <c r="F24" s="23">
        <v>1</v>
      </c>
      <c r="G24" s="31">
        <v>35000</v>
      </c>
      <c r="H24" s="7" t="s">
        <v>14</v>
      </c>
    </row>
    <row r="25" spans="2:8" ht="162.75" customHeight="1" thickTop="1" thickBot="1" x14ac:dyDescent="0.3">
      <c r="B25" s="10">
        <v>16</v>
      </c>
      <c r="C25" s="2"/>
      <c r="D25" s="8" t="s">
        <v>22</v>
      </c>
      <c r="E25" s="8" t="s">
        <v>13</v>
      </c>
      <c r="F25" s="23">
        <v>1</v>
      </c>
      <c r="G25" s="31">
        <v>90000</v>
      </c>
      <c r="H25" s="7" t="s">
        <v>14</v>
      </c>
    </row>
    <row r="26" spans="2:8" ht="163.5" customHeight="1" thickTop="1" thickBot="1" x14ac:dyDescent="0.3">
      <c r="B26" s="10">
        <v>17</v>
      </c>
      <c r="C26" s="2"/>
      <c r="D26" s="8" t="s">
        <v>22</v>
      </c>
      <c r="E26" s="8" t="s">
        <v>13</v>
      </c>
      <c r="F26" s="23">
        <v>1</v>
      </c>
      <c r="G26" s="31">
        <v>40000</v>
      </c>
      <c r="H26" s="7" t="s">
        <v>14</v>
      </c>
    </row>
    <row r="27" spans="2:8" ht="172.5" customHeight="1" thickTop="1" thickBot="1" x14ac:dyDescent="0.3">
      <c r="B27" s="10">
        <v>18</v>
      </c>
      <c r="C27" s="2"/>
      <c r="D27" s="8" t="s">
        <v>23</v>
      </c>
      <c r="E27" s="8" t="s">
        <v>13</v>
      </c>
      <c r="F27" s="23">
        <v>1</v>
      </c>
      <c r="G27" s="31">
        <v>50000</v>
      </c>
      <c r="H27" s="7" t="s">
        <v>14</v>
      </c>
    </row>
    <row r="28" spans="2:8" ht="162.75" customHeight="1" thickTop="1" thickBot="1" x14ac:dyDescent="0.3">
      <c r="B28" s="10">
        <v>19</v>
      </c>
      <c r="C28" s="2"/>
      <c r="D28" s="8" t="s">
        <v>23</v>
      </c>
      <c r="E28" s="8" t="s">
        <v>13</v>
      </c>
      <c r="F28" s="23">
        <v>1</v>
      </c>
      <c r="G28" s="31">
        <v>30000</v>
      </c>
      <c r="H28" s="7" t="s">
        <v>14</v>
      </c>
    </row>
    <row r="29" spans="2:8" ht="162.75" customHeight="1" thickTop="1" thickBot="1" x14ac:dyDescent="0.3">
      <c r="B29" s="10">
        <v>20</v>
      </c>
      <c r="C29" s="2"/>
      <c r="D29" s="8" t="s">
        <v>24</v>
      </c>
      <c r="E29" s="8" t="s">
        <v>25</v>
      </c>
      <c r="F29" s="23">
        <v>1</v>
      </c>
      <c r="G29" s="31">
        <v>20000</v>
      </c>
      <c r="H29" s="7" t="s">
        <v>26</v>
      </c>
    </row>
    <row r="30" spans="2:8" ht="140.25" customHeight="1" thickTop="1" thickBot="1" x14ac:dyDescent="0.3">
      <c r="B30" s="10">
        <v>21</v>
      </c>
      <c r="C30" s="2"/>
      <c r="D30" s="8" t="s">
        <v>24</v>
      </c>
      <c r="E30" s="8" t="s">
        <v>13</v>
      </c>
      <c r="F30" s="23">
        <v>1</v>
      </c>
      <c r="G30" s="31">
        <v>35000</v>
      </c>
      <c r="H30" s="7" t="s">
        <v>14</v>
      </c>
    </row>
    <row r="31" spans="2:8" ht="147" customHeight="1" thickTop="1" thickBot="1" x14ac:dyDescent="0.3">
      <c r="B31" s="10">
        <v>22</v>
      </c>
      <c r="C31" s="2"/>
      <c r="D31" s="8" t="s">
        <v>24</v>
      </c>
      <c r="E31" s="8" t="s">
        <v>13</v>
      </c>
      <c r="F31" s="23">
        <v>1</v>
      </c>
      <c r="G31" s="31">
        <v>35000</v>
      </c>
      <c r="H31" s="7" t="s">
        <v>14</v>
      </c>
    </row>
    <row r="32" spans="2:8" ht="133.5" customHeight="1" thickTop="1" thickBot="1" x14ac:dyDescent="0.3">
      <c r="B32" s="10">
        <v>23</v>
      </c>
      <c r="C32" s="2"/>
      <c r="D32" s="8" t="s">
        <v>18</v>
      </c>
      <c r="E32" s="8" t="s">
        <v>13</v>
      </c>
      <c r="F32" s="23">
        <v>1</v>
      </c>
      <c r="G32" s="31">
        <v>5000</v>
      </c>
      <c r="H32" s="7" t="s">
        <v>14</v>
      </c>
    </row>
    <row r="33" spans="2:8" ht="125.25" customHeight="1" thickTop="1" thickBot="1" x14ac:dyDescent="0.3">
      <c r="B33" s="10">
        <v>24</v>
      </c>
      <c r="C33" s="2"/>
      <c r="D33" s="8" t="s">
        <v>18</v>
      </c>
      <c r="E33" s="8" t="s">
        <v>13</v>
      </c>
      <c r="F33" s="23">
        <v>1</v>
      </c>
      <c r="G33" s="31">
        <v>5000</v>
      </c>
      <c r="H33" s="7" t="s">
        <v>14</v>
      </c>
    </row>
    <row r="34" spans="2:8" ht="135.75" customHeight="1" thickTop="1" thickBot="1" x14ac:dyDescent="0.3">
      <c r="B34" s="10">
        <v>25</v>
      </c>
      <c r="C34" s="2"/>
      <c r="D34" s="8" t="s">
        <v>18</v>
      </c>
      <c r="E34" s="8" t="s">
        <v>13</v>
      </c>
      <c r="F34" s="23">
        <v>1</v>
      </c>
      <c r="G34" s="31">
        <v>5000</v>
      </c>
      <c r="H34" s="7" t="s">
        <v>14</v>
      </c>
    </row>
    <row r="35" spans="2:8" ht="176.25" customHeight="1" thickTop="1" thickBot="1" x14ac:dyDescent="0.3">
      <c r="B35" s="10">
        <v>26</v>
      </c>
      <c r="C35" s="2"/>
      <c r="D35" s="8" t="s">
        <v>18</v>
      </c>
      <c r="E35" s="8" t="s">
        <v>13</v>
      </c>
      <c r="F35" s="23">
        <v>1</v>
      </c>
      <c r="G35" s="31">
        <v>5000</v>
      </c>
      <c r="H35" s="7" t="s">
        <v>14</v>
      </c>
    </row>
    <row r="36" spans="2:8" ht="146.25" customHeight="1" thickTop="1" thickBot="1" x14ac:dyDescent="0.3">
      <c r="B36" s="10">
        <v>27</v>
      </c>
      <c r="C36" s="2"/>
      <c r="D36" s="8" t="s">
        <v>27</v>
      </c>
      <c r="E36" s="8" t="s">
        <v>13</v>
      </c>
      <c r="F36" s="23">
        <v>1</v>
      </c>
      <c r="G36" s="31">
        <v>15000</v>
      </c>
      <c r="H36" s="7" t="s">
        <v>14</v>
      </c>
    </row>
    <row r="37" spans="2:8" ht="178.5" customHeight="1" thickTop="1" thickBot="1" x14ac:dyDescent="0.3">
      <c r="B37" s="10">
        <v>28</v>
      </c>
      <c r="C37" s="2"/>
      <c r="D37" s="8" t="s">
        <v>27</v>
      </c>
      <c r="E37" s="8" t="s">
        <v>13</v>
      </c>
      <c r="F37" s="23">
        <v>1</v>
      </c>
      <c r="G37" s="31">
        <v>15000</v>
      </c>
      <c r="H37" s="7" t="s">
        <v>14</v>
      </c>
    </row>
    <row r="38" spans="2:8" ht="171.75" customHeight="1" thickTop="1" thickBot="1" x14ac:dyDescent="0.3">
      <c r="B38" s="10">
        <v>29</v>
      </c>
      <c r="C38" s="2"/>
      <c r="D38" s="8" t="s">
        <v>18</v>
      </c>
      <c r="E38" s="8" t="s">
        <v>13</v>
      </c>
      <c r="F38" s="23">
        <v>1</v>
      </c>
      <c r="G38" s="31">
        <v>7000</v>
      </c>
      <c r="H38" s="7" t="s">
        <v>14</v>
      </c>
    </row>
    <row r="39" spans="2:8" ht="177.75" customHeight="1" thickTop="1" thickBot="1" x14ac:dyDescent="0.3">
      <c r="B39" s="10">
        <v>30</v>
      </c>
      <c r="C39" s="2"/>
      <c r="D39" s="8" t="s">
        <v>18</v>
      </c>
      <c r="E39" s="8" t="s">
        <v>13</v>
      </c>
      <c r="F39" s="23">
        <v>1</v>
      </c>
      <c r="G39" s="31">
        <v>7000</v>
      </c>
      <c r="H39" s="7" t="s">
        <v>14</v>
      </c>
    </row>
    <row r="40" spans="2:8" ht="156.75" customHeight="1" thickTop="1" thickBot="1" x14ac:dyDescent="0.3">
      <c r="B40" s="10">
        <v>31</v>
      </c>
      <c r="C40" s="2"/>
      <c r="D40" s="8" t="s">
        <v>18</v>
      </c>
      <c r="E40" s="8" t="s">
        <v>13</v>
      </c>
      <c r="F40" s="23">
        <v>1</v>
      </c>
      <c r="G40" s="31">
        <v>7000</v>
      </c>
      <c r="H40" s="7" t="s">
        <v>14</v>
      </c>
    </row>
    <row r="41" spans="2:8" ht="164.25" customHeight="1" thickTop="1" thickBot="1" x14ac:dyDescent="0.3">
      <c r="B41" s="10">
        <v>32</v>
      </c>
      <c r="C41" s="2"/>
      <c r="D41" s="8" t="s">
        <v>28</v>
      </c>
      <c r="E41" s="8" t="s">
        <v>13</v>
      </c>
      <c r="F41" s="23">
        <v>1</v>
      </c>
      <c r="G41" s="31">
        <v>40000</v>
      </c>
      <c r="H41" s="7" t="s">
        <v>14</v>
      </c>
    </row>
    <row r="42" spans="2:8" ht="179.25" customHeight="1" thickTop="1" thickBot="1" x14ac:dyDescent="0.3">
      <c r="B42" s="10">
        <v>33</v>
      </c>
      <c r="C42" s="2"/>
      <c r="D42" s="8" t="s">
        <v>28</v>
      </c>
      <c r="E42" s="8" t="s">
        <v>13</v>
      </c>
      <c r="F42" s="23">
        <v>1</v>
      </c>
      <c r="G42" s="31">
        <v>40000</v>
      </c>
      <c r="H42" s="7" t="s">
        <v>14</v>
      </c>
    </row>
    <row r="43" spans="2:8" ht="156.75" customHeight="1" thickTop="1" thickBot="1" x14ac:dyDescent="0.3">
      <c r="B43" s="10">
        <v>34</v>
      </c>
      <c r="C43" s="2"/>
      <c r="D43" s="8" t="s">
        <v>28</v>
      </c>
      <c r="E43" s="8" t="s">
        <v>13</v>
      </c>
      <c r="F43" s="23">
        <v>1</v>
      </c>
      <c r="G43" s="31">
        <v>40000</v>
      </c>
      <c r="H43" s="7" t="s">
        <v>14</v>
      </c>
    </row>
    <row r="44" spans="2:8" ht="149.25" customHeight="1" thickTop="1" thickBot="1" x14ac:dyDescent="0.3">
      <c r="B44" s="29">
        <v>35</v>
      </c>
      <c r="C44" s="24"/>
      <c r="D44" s="25" t="s">
        <v>29</v>
      </c>
      <c r="E44" s="25" t="s">
        <v>13</v>
      </c>
      <c r="F44" s="26">
        <v>20</v>
      </c>
      <c r="G44" s="30">
        <v>100000</v>
      </c>
      <c r="H44" s="27" t="s">
        <v>30</v>
      </c>
    </row>
    <row r="45" spans="2:8" ht="179.25" customHeight="1" thickTop="1" thickBot="1" x14ac:dyDescent="0.3">
      <c r="B45" s="10">
        <v>36</v>
      </c>
      <c r="C45" s="2"/>
      <c r="D45" s="8" t="s">
        <v>31</v>
      </c>
      <c r="E45" s="8" t="s">
        <v>25</v>
      </c>
      <c r="F45" s="23">
        <v>1</v>
      </c>
      <c r="G45" s="31">
        <v>20000</v>
      </c>
      <c r="H45" s="7" t="s">
        <v>14</v>
      </c>
    </row>
    <row r="46" spans="2:8" ht="122.25" customHeight="1" thickTop="1" thickBot="1" x14ac:dyDescent="0.3">
      <c r="B46" s="10">
        <v>37</v>
      </c>
      <c r="C46" s="2"/>
      <c r="D46" s="8" t="s">
        <v>32</v>
      </c>
      <c r="E46" s="8" t="s">
        <v>13</v>
      </c>
      <c r="F46" s="23">
        <v>1</v>
      </c>
      <c r="G46" s="31">
        <v>15000</v>
      </c>
      <c r="H46" s="7" t="s">
        <v>14</v>
      </c>
    </row>
    <row r="47" spans="2:8" ht="116.25" customHeight="1" thickTop="1" thickBot="1" x14ac:dyDescent="0.3">
      <c r="B47" s="10">
        <v>38</v>
      </c>
      <c r="C47" s="2"/>
      <c r="D47" s="8" t="s">
        <v>32</v>
      </c>
      <c r="E47" s="8" t="s">
        <v>13</v>
      </c>
      <c r="F47" s="23">
        <v>1</v>
      </c>
      <c r="G47" s="31">
        <v>15000</v>
      </c>
      <c r="H47" s="7" t="s">
        <v>14</v>
      </c>
    </row>
    <row r="48" spans="2:8" ht="213.75" customHeight="1" thickTop="1" thickBot="1" x14ac:dyDescent="0.3">
      <c r="B48" s="10">
        <v>39</v>
      </c>
      <c r="C48" s="2"/>
      <c r="D48" s="8" t="s">
        <v>33</v>
      </c>
      <c r="E48" s="8" t="s">
        <v>34</v>
      </c>
      <c r="F48" s="23">
        <v>1</v>
      </c>
      <c r="G48" s="31">
        <v>2000</v>
      </c>
      <c r="H48" s="7" t="s">
        <v>14</v>
      </c>
    </row>
    <row r="49" spans="2:8" ht="177.75" customHeight="1" thickTop="1" thickBot="1" x14ac:dyDescent="0.3">
      <c r="B49" s="10">
        <v>40</v>
      </c>
      <c r="C49" s="2"/>
      <c r="D49" s="8" t="s">
        <v>33</v>
      </c>
      <c r="E49" s="8" t="s">
        <v>13</v>
      </c>
      <c r="F49" s="23">
        <v>1</v>
      </c>
      <c r="G49" s="31">
        <v>7000</v>
      </c>
      <c r="H49" s="7" t="s">
        <v>14</v>
      </c>
    </row>
    <row r="50" spans="2:8" ht="177" customHeight="1" thickTop="1" thickBot="1" x14ac:dyDescent="0.3">
      <c r="B50" s="10">
        <v>41</v>
      </c>
      <c r="C50" s="2"/>
      <c r="D50" s="8" t="s">
        <v>33</v>
      </c>
      <c r="E50" s="8" t="s">
        <v>34</v>
      </c>
      <c r="F50" s="23">
        <v>1</v>
      </c>
      <c r="G50" s="31">
        <v>2000</v>
      </c>
      <c r="H50" s="7" t="s">
        <v>14</v>
      </c>
    </row>
    <row r="51" spans="2:8" ht="125.25" customHeight="1" thickTop="1" thickBot="1" x14ac:dyDescent="0.3">
      <c r="B51" s="10">
        <v>42</v>
      </c>
      <c r="C51" s="2"/>
      <c r="D51" s="8" t="s">
        <v>35</v>
      </c>
      <c r="E51" s="8" t="s">
        <v>34</v>
      </c>
      <c r="F51" s="23">
        <v>1</v>
      </c>
      <c r="G51" s="31">
        <v>35000</v>
      </c>
      <c r="H51" s="7" t="s">
        <v>14</v>
      </c>
    </row>
    <row r="52" spans="2:8" ht="205.5" customHeight="1" thickTop="1" thickBot="1" x14ac:dyDescent="0.3">
      <c r="B52" s="10">
        <v>43</v>
      </c>
      <c r="C52" s="2"/>
      <c r="D52" s="8" t="s">
        <v>33</v>
      </c>
      <c r="E52" s="8" t="s">
        <v>13</v>
      </c>
      <c r="F52" s="23">
        <v>1</v>
      </c>
      <c r="G52" s="31">
        <v>2000</v>
      </c>
      <c r="H52" s="7" t="s">
        <v>14</v>
      </c>
    </row>
    <row r="53" spans="2:8" ht="154.5" customHeight="1" thickTop="1" thickBot="1" x14ac:dyDescent="0.3">
      <c r="B53" s="10">
        <v>44</v>
      </c>
      <c r="C53" s="2"/>
      <c r="D53" s="8" t="s">
        <v>36</v>
      </c>
      <c r="E53" s="8" t="s">
        <v>34</v>
      </c>
      <c r="F53" s="23">
        <v>6</v>
      </c>
      <c r="G53" s="31">
        <f>(50000*6)</f>
        <v>300000</v>
      </c>
      <c r="H53" s="7" t="s">
        <v>37</v>
      </c>
    </row>
    <row r="54" spans="2:8" ht="168" customHeight="1" thickTop="1" thickBot="1" x14ac:dyDescent="0.3">
      <c r="B54" s="10">
        <v>45</v>
      </c>
      <c r="C54" s="2"/>
      <c r="D54" s="8" t="s">
        <v>38</v>
      </c>
      <c r="E54" s="8" t="s">
        <v>13</v>
      </c>
      <c r="F54" s="23">
        <v>1</v>
      </c>
      <c r="G54" s="31">
        <v>30000</v>
      </c>
      <c r="H54" s="7" t="s">
        <v>14</v>
      </c>
    </row>
    <row r="55" spans="2:8" ht="195" customHeight="1" thickTop="1" thickBot="1" x14ac:dyDescent="0.3">
      <c r="B55" s="10">
        <v>46</v>
      </c>
      <c r="C55" s="2"/>
      <c r="D55" s="8" t="s">
        <v>38</v>
      </c>
      <c r="E55" s="8" t="s">
        <v>13</v>
      </c>
      <c r="F55" s="23">
        <v>1</v>
      </c>
      <c r="G55" s="31">
        <v>30000</v>
      </c>
      <c r="H55" s="7" t="s">
        <v>14</v>
      </c>
    </row>
    <row r="56" spans="2:8" ht="157.5" customHeight="1" thickTop="1" thickBot="1" x14ac:dyDescent="0.3">
      <c r="B56" s="10">
        <v>47</v>
      </c>
      <c r="C56" s="2"/>
      <c r="D56" s="8" t="s">
        <v>38</v>
      </c>
      <c r="E56" s="8" t="s">
        <v>13</v>
      </c>
      <c r="F56" s="23">
        <v>1</v>
      </c>
      <c r="G56" s="31">
        <v>30000</v>
      </c>
      <c r="H56" s="7" t="s">
        <v>14</v>
      </c>
    </row>
    <row r="57" spans="2:8" ht="337.5" customHeight="1" thickTop="1" thickBot="1" x14ac:dyDescent="0.3">
      <c r="B57" s="10">
        <v>48</v>
      </c>
      <c r="C57" s="2"/>
      <c r="D57" s="8" t="s">
        <v>39</v>
      </c>
      <c r="E57" s="8" t="s">
        <v>13</v>
      </c>
      <c r="F57" s="23">
        <v>1</v>
      </c>
      <c r="G57" s="31">
        <v>150000</v>
      </c>
      <c r="H57" s="7" t="s">
        <v>14</v>
      </c>
    </row>
    <row r="58" spans="2:8" ht="381" customHeight="1" thickTop="1" thickBot="1" x14ac:dyDescent="0.3">
      <c r="B58" s="10">
        <v>49</v>
      </c>
      <c r="C58" s="2"/>
      <c r="D58" s="8" t="s">
        <v>39</v>
      </c>
      <c r="E58" s="8" t="s">
        <v>13</v>
      </c>
      <c r="F58" s="23">
        <v>1</v>
      </c>
      <c r="G58" s="31">
        <v>150000</v>
      </c>
      <c r="H58" s="7" t="s">
        <v>14</v>
      </c>
    </row>
    <row r="59" spans="2:8" ht="120" customHeight="1" thickTop="1" thickBot="1" x14ac:dyDescent="0.3">
      <c r="B59" s="10">
        <v>50</v>
      </c>
      <c r="C59" s="2"/>
      <c r="D59" s="8" t="s">
        <v>40</v>
      </c>
      <c r="E59" s="8" t="s">
        <v>13</v>
      </c>
      <c r="F59" s="23">
        <v>1</v>
      </c>
      <c r="G59" s="31">
        <v>20000</v>
      </c>
      <c r="H59" s="7" t="s">
        <v>14</v>
      </c>
    </row>
    <row r="60" spans="2:8" ht="123.75" customHeight="1" thickTop="1" thickBot="1" x14ac:dyDescent="0.3">
      <c r="B60" s="10">
        <v>51</v>
      </c>
      <c r="C60" s="2"/>
      <c r="D60" s="8" t="s">
        <v>40</v>
      </c>
      <c r="E60" s="8" t="s">
        <v>13</v>
      </c>
      <c r="F60" s="23">
        <v>1</v>
      </c>
      <c r="G60" s="31">
        <v>20000</v>
      </c>
      <c r="H60" s="7" t="s">
        <v>14</v>
      </c>
    </row>
    <row r="61" spans="2:8" ht="150.75" customHeight="1" thickTop="1" thickBot="1" x14ac:dyDescent="0.3">
      <c r="B61" s="10">
        <v>52</v>
      </c>
      <c r="C61" s="2"/>
      <c r="D61" s="8" t="s">
        <v>41</v>
      </c>
      <c r="E61" s="8" t="s">
        <v>13</v>
      </c>
      <c r="F61" s="23">
        <v>4</v>
      </c>
      <c r="G61" s="31">
        <v>40000</v>
      </c>
      <c r="H61" s="7" t="s">
        <v>14</v>
      </c>
    </row>
    <row r="62" spans="2:8" ht="121.5" customHeight="1" thickTop="1" thickBot="1" x14ac:dyDescent="0.3">
      <c r="B62" s="10">
        <v>53</v>
      </c>
      <c r="C62" s="2"/>
      <c r="D62" s="8" t="s">
        <v>40</v>
      </c>
      <c r="E62" s="8" t="s">
        <v>13</v>
      </c>
      <c r="F62" s="23">
        <v>1</v>
      </c>
      <c r="G62" s="31">
        <v>20000</v>
      </c>
      <c r="H62" s="7" t="s">
        <v>14</v>
      </c>
    </row>
    <row r="63" spans="2:8" ht="121.5" customHeight="1" thickTop="1" thickBot="1" x14ac:dyDescent="0.3">
      <c r="B63" s="10">
        <v>54</v>
      </c>
      <c r="C63" s="2"/>
      <c r="D63" s="8" t="s">
        <v>40</v>
      </c>
      <c r="E63" s="8" t="s">
        <v>13</v>
      </c>
      <c r="F63" s="23">
        <v>1</v>
      </c>
      <c r="G63" s="31">
        <v>20000</v>
      </c>
      <c r="H63" s="7" t="s">
        <v>14</v>
      </c>
    </row>
    <row r="64" spans="2:8" ht="148.5" customHeight="1" thickTop="1" thickBot="1" x14ac:dyDescent="0.3">
      <c r="B64" s="29">
        <v>55</v>
      </c>
      <c r="C64" s="24"/>
      <c r="D64" s="25" t="s">
        <v>42</v>
      </c>
      <c r="E64" s="25" t="s">
        <v>34</v>
      </c>
      <c r="F64" s="26">
        <v>4</v>
      </c>
      <c r="G64" s="30">
        <v>80000</v>
      </c>
      <c r="H64" s="27" t="s">
        <v>30</v>
      </c>
    </row>
    <row r="65" spans="2:8" ht="149.25" customHeight="1" thickTop="1" thickBot="1" x14ac:dyDescent="0.3">
      <c r="B65" s="29">
        <v>56</v>
      </c>
      <c r="C65" s="28"/>
      <c r="D65" s="25" t="s">
        <v>43</v>
      </c>
      <c r="E65" s="25" t="s">
        <v>34</v>
      </c>
      <c r="F65" s="26">
        <v>1</v>
      </c>
      <c r="G65" s="30">
        <v>100000</v>
      </c>
      <c r="H65" s="27" t="s">
        <v>30</v>
      </c>
    </row>
    <row r="66" spans="2:8" ht="160.5" customHeight="1" thickTop="1" thickBot="1" x14ac:dyDescent="0.3">
      <c r="B66" s="29">
        <v>57</v>
      </c>
      <c r="C66" s="28"/>
      <c r="D66" s="25" t="s">
        <v>43</v>
      </c>
      <c r="E66" s="25" t="s">
        <v>34</v>
      </c>
      <c r="F66" s="26">
        <v>1</v>
      </c>
      <c r="G66" s="30">
        <v>100000</v>
      </c>
      <c r="H66" s="27" t="s">
        <v>30</v>
      </c>
    </row>
    <row r="67" spans="2:8" ht="160.5" customHeight="1" thickTop="1" thickBot="1" x14ac:dyDescent="0.3">
      <c r="B67" s="29">
        <v>58</v>
      </c>
      <c r="C67" s="28"/>
      <c r="D67" s="25" t="s">
        <v>44</v>
      </c>
      <c r="E67" s="25" t="s">
        <v>13</v>
      </c>
      <c r="F67" s="26">
        <v>1</v>
      </c>
      <c r="G67" s="30">
        <v>150000</v>
      </c>
      <c r="H67" s="27" t="s">
        <v>30</v>
      </c>
    </row>
    <row r="68" spans="2:8" ht="195.75" customHeight="1" thickTop="1" thickBot="1" x14ac:dyDescent="0.3">
      <c r="B68" s="29">
        <v>59</v>
      </c>
      <c r="C68" s="28"/>
      <c r="D68" s="25" t="s">
        <v>43</v>
      </c>
      <c r="E68" s="25" t="s">
        <v>34</v>
      </c>
      <c r="F68" s="26">
        <v>1</v>
      </c>
      <c r="G68" s="30">
        <v>80000</v>
      </c>
      <c r="H68" s="27" t="s">
        <v>30</v>
      </c>
    </row>
    <row r="69" spans="2:8" ht="160.5" customHeight="1" thickTop="1" thickBot="1" x14ac:dyDescent="0.3">
      <c r="B69" s="29">
        <v>60</v>
      </c>
      <c r="C69" s="28"/>
      <c r="D69" s="25" t="s">
        <v>43</v>
      </c>
      <c r="E69" s="25" t="s">
        <v>34</v>
      </c>
      <c r="F69" s="26">
        <v>1</v>
      </c>
      <c r="G69" s="30">
        <v>80000</v>
      </c>
      <c r="H69" s="27" t="s">
        <v>30</v>
      </c>
    </row>
    <row r="70" spans="2:8" ht="160.5" customHeight="1" thickTop="1" thickBot="1" x14ac:dyDescent="0.3">
      <c r="B70" s="29">
        <v>61</v>
      </c>
      <c r="C70" s="28"/>
      <c r="D70" s="25" t="s">
        <v>45</v>
      </c>
      <c r="E70" s="25" t="s">
        <v>34</v>
      </c>
      <c r="F70" s="26">
        <v>1</v>
      </c>
      <c r="G70" s="30">
        <v>80000</v>
      </c>
      <c r="H70" s="27" t="s">
        <v>30</v>
      </c>
    </row>
    <row r="71" spans="2:8" ht="177.75" customHeight="1" thickTop="1" thickBot="1" x14ac:dyDescent="0.3">
      <c r="B71" s="10">
        <v>62</v>
      </c>
      <c r="C71" s="2"/>
      <c r="D71" s="8" t="s">
        <v>46</v>
      </c>
      <c r="E71" s="8" t="s">
        <v>34</v>
      </c>
      <c r="F71" s="18">
        <v>6</v>
      </c>
      <c r="G71" s="31">
        <f>(3000*6)</f>
        <v>18000</v>
      </c>
      <c r="H71" s="7" t="s">
        <v>47</v>
      </c>
    </row>
    <row r="72" spans="2:8" ht="164.25" customHeight="1" thickTop="1" thickBot="1" x14ac:dyDescent="0.3">
      <c r="B72" s="10">
        <v>63</v>
      </c>
      <c r="C72" s="2"/>
      <c r="D72" s="8" t="s">
        <v>48</v>
      </c>
      <c r="E72" s="8" t="s">
        <v>34</v>
      </c>
      <c r="F72" s="18">
        <v>1</v>
      </c>
      <c r="G72" s="31">
        <v>15000</v>
      </c>
      <c r="H72" s="7" t="s">
        <v>14</v>
      </c>
    </row>
    <row r="73" spans="2:8" ht="196.5" customHeight="1" thickTop="1" thickBot="1" x14ac:dyDescent="0.3">
      <c r="B73" s="10">
        <v>64</v>
      </c>
      <c r="C73" s="2"/>
      <c r="D73" s="8" t="s">
        <v>51</v>
      </c>
      <c r="E73" s="8" t="s">
        <v>13</v>
      </c>
      <c r="F73" s="18">
        <v>2</v>
      </c>
      <c r="G73" s="31">
        <v>40000</v>
      </c>
      <c r="H73" s="7" t="s">
        <v>49</v>
      </c>
    </row>
    <row r="74" spans="2:8" ht="177.75" customHeight="1" thickTop="1" thickBot="1" x14ac:dyDescent="0.3">
      <c r="B74" s="10">
        <v>65</v>
      </c>
      <c r="C74" s="2"/>
      <c r="D74" s="8" t="s">
        <v>50</v>
      </c>
      <c r="E74" s="8" t="s">
        <v>13</v>
      </c>
      <c r="F74" s="18">
        <v>1</v>
      </c>
      <c r="G74" s="31">
        <v>5000</v>
      </c>
      <c r="H74" s="7" t="s">
        <v>14</v>
      </c>
    </row>
    <row r="75" spans="2:8" ht="195" customHeight="1" thickTop="1" thickBot="1" x14ac:dyDescent="0.3">
      <c r="B75" s="29">
        <v>66</v>
      </c>
      <c r="C75" s="28"/>
      <c r="D75" s="25" t="s">
        <v>51</v>
      </c>
      <c r="E75" s="25" t="s">
        <v>34</v>
      </c>
      <c r="F75" s="26">
        <v>1</v>
      </c>
      <c r="G75" s="30">
        <v>40000</v>
      </c>
      <c r="H75" s="27" t="s">
        <v>30</v>
      </c>
    </row>
    <row r="76" spans="2:8" ht="198" customHeight="1" thickTop="1" thickBot="1" x14ac:dyDescent="0.3">
      <c r="B76" s="29">
        <v>67</v>
      </c>
      <c r="C76" s="28"/>
      <c r="D76" s="25" t="s">
        <v>51</v>
      </c>
      <c r="E76" s="25" t="s">
        <v>25</v>
      </c>
      <c r="F76" s="26">
        <v>1</v>
      </c>
      <c r="G76" s="30">
        <v>30000</v>
      </c>
      <c r="H76" s="27" t="s">
        <v>30</v>
      </c>
    </row>
    <row r="77" spans="2:8" ht="237.75" customHeight="1" thickTop="1" thickBot="1" x14ac:dyDescent="0.3">
      <c r="B77" s="29">
        <v>68</v>
      </c>
      <c r="C77" s="28"/>
      <c r="D77" s="25" t="s">
        <v>51</v>
      </c>
      <c r="E77" s="25" t="s">
        <v>13</v>
      </c>
      <c r="F77" s="26">
        <v>1</v>
      </c>
      <c r="G77" s="30">
        <v>60000</v>
      </c>
      <c r="H77" s="27" t="s">
        <v>30</v>
      </c>
    </row>
    <row r="78" spans="2:8" ht="282.75" customHeight="1" thickTop="1" thickBot="1" x14ac:dyDescent="0.3">
      <c r="B78" s="10">
        <v>69</v>
      </c>
      <c r="C78" s="2"/>
      <c r="D78" s="8" t="s">
        <v>51</v>
      </c>
      <c r="E78" s="8" t="s">
        <v>13</v>
      </c>
      <c r="F78" s="18">
        <v>9</v>
      </c>
      <c r="G78" s="31">
        <f>(20000*9)</f>
        <v>180000</v>
      </c>
      <c r="H78" s="7" t="s">
        <v>49</v>
      </c>
    </row>
    <row r="79" spans="2:8" ht="160.5" customHeight="1" thickTop="1" thickBot="1" x14ac:dyDescent="0.3">
      <c r="B79" s="29">
        <v>70</v>
      </c>
      <c r="C79" s="28"/>
      <c r="D79" s="25" t="s">
        <v>51</v>
      </c>
      <c r="E79" s="25" t="s">
        <v>13</v>
      </c>
      <c r="F79" s="26">
        <v>2</v>
      </c>
      <c r="G79" s="30">
        <v>100000</v>
      </c>
      <c r="H79" s="27" t="s">
        <v>30</v>
      </c>
    </row>
    <row r="80" spans="2:8" ht="189" customHeight="1" thickTop="1" thickBot="1" x14ac:dyDescent="0.3">
      <c r="B80" s="10">
        <v>71</v>
      </c>
      <c r="C80" s="2"/>
      <c r="D80" s="8" t="s">
        <v>52</v>
      </c>
      <c r="E80" s="8" t="s">
        <v>13</v>
      </c>
      <c r="F80" s="18">
        <v>1</v>
      </c>
      <c r="G80" s="31">
        <v>30000</v>
      </c>
      <c r="H80" s="7" t="s">
        <v>14</v>
      </c>
    </row>
    <row r="81" spans="2:8" ht="163.5" customHeight="1" thickTop="1" thickBot="1" x14ac:dyDescent="0.3">
      <c r="B81" s="10">
        <v>72</v>
      </c>
      <c r="C81" s="2"/>
      <c r="D81" s="8" t="s">
        <v>52</v>
      </c>
      <c r="E81" s="8" t="s">
        <v>13</v>
      </c>
      <c r="F81" s="18">
        <v>1</v>
      </c>
      <c r="G81" s="31">
        <v>30000</v>
      </c>
      <c r="H81" s="7" t="s">
        <v>14</v>
      </c>
    </row>
    <row r="82" spans="2:8" ht="318.75" customHeight="1" thickTop="1" thickBot="1" x14ac:dyDescent="0.3">
      <c r="B82" s="10">
        <v>73</v>
      </c>
      <c r="C82" s="2"/>
      <c r="D82" s="8" t="s">
        <v>53</v>
      </c>
      <c r="E82" s="8" t="s">
        <v>13</v>
      </c>
      <c r="F82" s="18">
        <v>3</v>
      </c>
      <c r="G82" s="31">
        <v>1500</v>
      </c>
      <c r="H82" s="7" t="s">
        <v>54</v>
      </c>
    </row>
    <row r="83" spans="2:8" ht="158.25" customHeight="1" thickTop="1" thickBot="1" x14ac:dyDescent="0.3">
      <c r="B83" s="10">
        <v>74</v>
      </c>
      <c r="C83" s="2"/>
      <c r="D83" s="8" t="s">
        <v>55</v>
      </c>
      <c r="E83" s="8" t="s">
        <v>13</v>
      </c>
      <c r="F83" s="18">
        <v>2</v>
      </c>
      <c r="G83" s="31">
        <v>40000</v>
      </c>
      <c r="H83" s="7" t="s">
        <v>49</v>
      </c>
    </row>
    <row r="84" spans="2:8" ht="153" customHeight="1" thickTop="1" thickBot="1" x14ac:dyDescent="0.3">
      <c r="B84" s="10">
        <v>75</v>
      </c>
      <c r="C84" s="2"/>
      <c r="D84" s="8" t="s">
        <v>51</v>
      </c>
      <c r="E84" s="8" t="s">
        <v>13</v>
      </c>
      <c r="F84" s="18">
        <v>1</v>
      </c>
      <c r="G84" s="31">
        <v>30000</v>
      </c>
      <c r="H84" s="7" t="s">
        <v>14</v>
      </c>
    </row>
    <row r="85" spans="2:8" ht="135" customHeight="1" thickTop="1" thickBot="1" x14ac:dyDescent="0.3">
      <c r="B85" s="10">
        <v>76</v>
      </c>
      <c r="C85" s="2"/>
      <c r="D85" s="8" t="s">
        <v>56</v>
      </c>
      <c r="E85" s="8" t="s">
        <v>13</v>
      </c>
      <c r="F85" s="18">
        <v>1</v>
      </c>
      <c r="G85" s="31">
        <v>20000</v>
      </c>
      <c r="H85" s="7" t="s">
        <v>14</v>
      </c>
    </row>
    <row r="86" spans="2:8" ht="196.5" customHeight="1" thickTop="1" thickBot="1" x14ac:dyDescent="0.3">
      <c r="B86" s="29">
        <v>77</v>
      </c>
      <c r="C86" s="28"/>
      <c r="D86" s="25" t="s">
        <v>57</v>
      </c>
      <c r="E86" s="25" t="s">
        <v>34</v>
      </c>
      <c r="F86" s="26">
        <v>1</v>
      </c>
      <c r="G86" s="30">
        <v>80000</v>
      </c>
      <c r="H86" s="27" t="s">
        <v>30</v>
      </c>
    </row>
    <row r="87" spans="2:8" ht="132.75" customHeight="1" thickTop="1" thickBot="1" x14ac:dyDescent="0.3">
      <c r="B87" s="10">
        <v>78</v>
      </c>
      <c r="C87" s="2"/>
      <c r="D87" s="8" t="s">
        <v>58</v>
      </c>
      <c r="E87" s="8" t="s">
        <v>13</v>
      </c>
      <c r="F87" s="18">
        <v>3</v>
      </c>
      <c r="G87" s="31">
        <f>(20000+20000+10000)</f>
        <v>50000</v>
      </c>
      <c r="H87" s="7" t="s">
        <v>14</v>
      </c>
    </row>
    <row r="88" spans="2:8" ht="179.25" customHeight="1" thickTop="1" thickBot="1" x14ac:dyDescent="0.3">
      <c r="B88" s="10">
        <v>79</v>
      </c>
      <c r="C88" s="2"/>
      <c r="D88" s="8" t="s">
        <v>59</v>
      </c>
      <c r="E88" s="8" t="s">
        <v>13</v>
      </c>
      <c r="F88" s="18">
        <v>1</v>
      </c>
      <c r="G88" s="31">
        <v>16000</v>
      </c>
      <c r="H88" s="7" t="s">
        <v>14</v>
      </c>
    </row>
    <row r="89" spans="2:8" ht="121.5" customHeight="1" thickTop="1" thickBot="1" x14ac:dyDescent="0.3">
      <c r="B89" s="10">
        <v>80</v>
      </c>
      <c r="C89" s="2"/>
      <c r="D89" s="8" t="s">
        <v>60</v>
      </c>
      <c r="E89" s="8" t="s">
        <v>13</v>
      </c>
      <c r="F89" s="18">
        <v>1</v>
      </c>
      <c r="G89" s="31">
        <v>30000</v>
      </c>
      <c r="H89" s="7" t="s">
        <v>14</v>
      </c>
    </row>
    <row r="90" spans="2:8" ht="171.75" customHeight="1" thickTop="1" thickBot="1" x14ac:dyDescent="0.3">
      <c r="B90" s="10">
        <v>81</v>
      </c>
      <c r="C90" s="2"/>
      <c r="D90" s="8" t="s">
        <v>61</v>
      </c>
      <c r="E90" s="8" t="s">
        <v>13</v>
      </c>
      <c r="F90" s="18">
        <v>1</v>
      </c>
      <c r="G90" s="31">
        <v>15000</v>
      </c>
      <c r="H90" s="7" t="s">
        <v>14</v>
      </c>
    </row>
    <row r="91" spans="2:8" ht="156" customHeight="1" thickTop="1" thickBot="1" x14ac:dyDescent="0.3">
      <c r="B91" s="29">
        <v>82</v>
      </c>
      <c r="C91" s="28"/>
      <c r="D91" s="25" t="s">
        <v>62</v>
      </c>
      <c r="E91" s="25" t="s">
        <v>13</v>
      </c>
      <c r="F91" s="26">
        <v>1</v>
      </c>
      <c r="G91" s="30">
        <v>80000</v>
      </c>
      <c r="H91" s="27" t="s">
        <v>30</v>
      </c>
    </row>
    <row r="92" spans="2:8" ht="180.75" customHeight="1" thickTop="1" thickBot="1" x14ac:dyDescent="0.3">
      <c r="B92" s="10">
        <v>83</v>
      </c>
      <c r="C92" s="2"/>
      <c r="D92" s="8" t="s">
        <v>63</v>
      </c>
      <c r="E92" s="8" t="s">
        <v>13</v>
      </c>
      <c r="F92" s="18">
        <v>1</v>
      </c>
      <c r="G92" s="31">
        <v>15000</v>
      </c>
      <c r="H92" s="7" t="s">
        <v>14</v>
      </c>
    </row>
    <row r="93" spans="2:8" ht="207" customHeight="1" thickTop="1" thickBot="1" x14ac:dyDescent="0.3">
      <c r="B93" s="29">
        <v>84</v>
      </c>
      <c r="C93" s="28"/>
      <c r="D93" s="25" t="s">
        <v>64</v>
      </c>
      <c r="E93" s="25" t="s">
        <v>13</v>
      </c>
      <c r="F93" s="26">
        <v>2</v>
      </c>
      <c r="G93" s="30">
        <f>(120000*2)</f>
        <v>240000</v>
      </c>
      <c r="H93" s="27" t="s">
        <v>30</v>
      </c>
    </row>
    <row r="94" spans="2:8" ht="135.75" customHeight="1" thickTop="1" thickBot="1" x14ac:dyDescent="0.3">
      <c r="B94" s="10">
        <v>85</v>
      </c>
      <c r="C94" s="2"/>
      <c r="D94" s="8" t="s">
        <v>65</v>
      </c>
      <c r="E94" s="8" t="s">
        <v>13</v>
      </c>
      <c r="F94" s="18">
        <v>1</v>
      </c>
      <c r="G94" s="31">
        <v>60000</v>
      </c>
      <c r="H94" s="7" t="s">
        <v>14</v>
      </c>
    </row>
    <row r="95" spans="2:8" ht="142.5" customHeight="1" thickTop="1" thickBot="1" x14ac:dyDescent="0.3">
      <c r="B95" s="10">
        <v>86</v>
      </c>
      <c r="C95" s="2"/>
      <c r="D95" s="8" t="s">
        <v>66</v>
      </c>
      <c r="E95" s="8" t="s">
        <v>13</v>
      </c>
      <c r="F95" s="18">
        <v>1</v>
      </c>
      <c r="G95" s="31">
        <v>100000</v>
      </c>
      <c r="H95" s="7" t="s">
        <v>14</v>
      </c>
    </row>
    <row r="96" spans="2:8" ht="150" customHeight="1" thickTop="1" thickBot="1" x14ac:dyDescent="0.3">
      <c r="B96" s="10">
        <v>87</v>
      </c>
      <c r="C96" s="2"/>
      <c r="D96" s="8" t="s">
        <v>67</v>
      </c>
      <c r="E96" s="8" t="s">
        <v>34</v>
      </c>
      <c r="F96" s="18">
        <v>1</v>
      </c>
      <c r="G96" s="31">
        <v>100000</v>
      </c>
      <c r="H96" s="7" t="s">
        <v>14</v>
      </c>
    </row>
    <row r="97" spans="2:8" ht="375.75" customHeight="1" thickTop="1" thickBot="1" x14ac:dyDescent="0.3">
      <c r="B97" s="10">
        <v>88</v>
      </c>
      <c r="C97" s="2"/>
      <c r="D97" s="8" t="s">
        <v>68</v>
      </c>
      <c r="E97" s="8" t="s">
        <v>34</v>
      </c>
      <c r="F97" s="18">
        <v>1</v>
      </c>
      <c r="G97" s="31">
        <v>120000</v>
      </c>
      <c r="H97" s="7" t="s">
        <v>14</v>
      </c>
    </row>
    <row r="98" spans="2:8" ht="156" customHeight="1" thickTop="1" thickBot="1" x14ac:dyDescent="0.3">
      <c r="B98" s="10">
        <v>89</v>
      </c>
      <c r="C98" s="2"/>
      <c r="D98" s="8" t="s">
        <v>69</v>
      </c>
      <c r="E98" s="8" t="s">
        <v>13</v>
      </c>
      <c r="F98" s="18">
        <v>1</v>
      </c>
      <c r="G98" s="31">
        <v>150000</v>
      </c>
      <c r="H98" s="7" t="s">
        <v>14</v>
      </c>
    </row>
    <row r="99" spans="2:8" ht="210.75" customHeight="1" thickTop="1" thickBot="1" x14ac:dyDescent="0.3">
      <c r="B99" s="29">
        <v>90</v>
      </c>
      <c r="C99" s="28"/>
      <c r="D99" s="25" t="s">
        <v>70</v>
      </c>
      <c r="E99" s="25" t="s">
        <v>34</v>
      </c>
      <c r="F99" s="26">
        <v>1</v>
      </c>
      <c r="G99" s="30">
        <f>(150000*2)</f>
        <v>300000</v>
      </c>
      <c r="H99" s="27" t="s">
        <v>30</v>
      </c>
    </row>
    <row r="100" spans="2:8" ht="150.75" customHeight="1" thickTop="1" thickBot="1" x14ac:dyDescent="0.3">
      <c r="B100" s="10">
        <v>91</v>
      </c>
      <c r="C100" s="2"/>
      <c r="D100" s="8" t="s">
        <v>71</v>
      </c>
      <c r="E100" s="8" t="s">
        <v>13</v>
      </c>
      <c r="F100" s="18">
        <v>1</v>
      </c>
      <c r="G100" s="31">
        <v>50000</v>
      </c>
      <c r="H100" s="7" t="s">
        <v>14</v>
      </c>
    </row>
    <row r="101" spans="2:8" ht="113.25" customHeight="1" thickTop="1" thickBot="1" x14ac:dyDescent="0.3">
      <c r="B101" s="10">
        <v>92</v>
      </c>
      <c r="C101" s="2"/>
      <c r="D101" s="8" t="s">
        <v>72</v>
      </c>
      <c r="E101" s="8" t="s">
        <v>13</v>
      </c>
      <c r="F101" s="18">
        <v>1</v>
      </c>
      <c r="G101" s="31">
        <v>2000</v>
      </c>
      <c r="H101" s="7" t="s">
        <v>14</v>
      </c>
    </row>
    <row r="102" spans="2:8" ht="169.5" customHeight="1" thickTop="1" thickBot="1" x14ac:dyDescent="0.3">
      <c r="B102" s="29">
        <v>93</v>
      </c>
      <c r="C102" s="28"/>
      <c r="D102" s="25" t="s">
        <v>73</v>
      </c>
      <c r="E102" s="25" t="s">
        <v>13</v>
      </c>
      <c r="F102" s="26">
        <v>1</v>
      </c>
      <c r="G102" s="30">
        <v>150000</v>
      </c>
      <c r="H102" s="27" t="s">
        <v>30</v>
      </c>
    </row>
    <row r="103" spans="2:8" ht="162" customHeight="1" thickTop="1" thickBot="1" x14ac:dyDescent="0.3">
      <c r="B103" s="29">
        <v>94</v>
      </c>
      <c r="C103" s="28"/>
      <c r="D103" s="25" t="s">
        <v>73</v>
      </c>
      <c r="E103" s="25" t="s">
        <v>13</v>
      </c>
      <c r="F103" s="26">
        <v>1</v>
      </c>
      <c r="G103" s="30">
        <v>150000</v>
      </c>
      <c r="H103" s="27" t="s">
        <v>30</v>
      </c>
    </row>
    <row r="104" spans="2:8" ht="57" customHeight="1" thickTop="1" thickBot="1" x14ac:dyDescent="0.3">
      <c r="B104" s="29">
        <v>95</v>
      </c>
      <c r="C104" s="28"/>
      <c r="D104" s="25" t="s">
        <v>74</v>
      </c>
      <c r="E104" s="25" t="s">
        <v>13</v>
      </c>
      <c r="F104" s="26">
        <v>8</v>
      </c>
      <c r="G104" s="30">
        <f>(80000*Tabla5[[#This Row],['#]])</f>
        <v>640000</v>
      </c>
      <c r="H104" s="27" t="s">
        <v>170</v>
      </c>
    </row>
    <row r="105" spans="2:8" ht="70.5" customHeight="1" thickTop="1" thickBot="1" x14ac:dyDescent="0.3">
      <c r="B105" s="29">
        <v>96</v>
      </c>
      <c r="C105" s="28"/>
      <c r="D105" s="25" t="s">
        <v>75</v>
      </c>
      <c r="E105" s="25" t="s">
        <v>34</v>
      </c>
      <c r="F105" s="26">
        <v>5</v>
      </c>
      <c r="G105" s="30">
        <f>(100000*Tabla5[[#This Row],['#]])</f>
        <v>500000</v>
      </c>
      <c r="H105" s="27" t="s">
        <v>171</v>
      </c>
    </row>
    <row r="106" spans="2:8" ht="113.25" customHeight="1" thickTop="1" thickBot="1" x14ac:dyDescent="0.3">
      <c r="B106" s="10">
        <v>97</v>
      </c>
      <c r="C106" s="2"/>
      <c r="D106" s="8" t="s">
        <v>76</v>
      </c>
      <c r="E106" s="8" t="s">
        <v>13</v>
      </c>
      <c r="F106" s="18">
        <v>2</v>
      </c>
      <c r="G106" s="31">
        <v>5000</v>
      </c>
      <c r="H106" s="7" t="s">
        <v>14</v>
      </c>
    </row>
    <row r="107" spans="2:8" ht="108.75" customHeight="1" thickTop="1" thickBot="1" x14ac:dyDescent="0.3">
      <c r="B107" s="29">
        <v>98</v>
      </c>
      <c r="C107" s="28"/>
      <c r="D107" s="25" t="s">
        <v>77</v>
      </c>
      <c r="E107" s="25" t="s">
        <v>13</v>
      </c>
      <c r="F107" s="26">
        <v>2</v>
      </c>
      <c r="G107" s="30">
        <f>(180000*Tabla5[[#This Row],['#]])</f>
        <v>360000</v>
      </c>
      <c r="H107" s="27" t="s">
        <v>30</v>
      </c>
    </row>
    <row r="108" spans="2:8" ht="170.25" customHeight="1" thickTop="1" thickBot="1" x14ac:dyDescent="0.3">
      <c r="B108" s="10">
        <v>99</v>
      </c>
      <c r="C108" s="2"/>
      <c r="D108" s="8" t="s">
        <v>78</v>
      </c>
      <c r="E108" s="8" t="s">
        <v>34</v>
      </c>
      <c r="F108" s="18">
        <v>2</v>
      </c>
      <c r="G108" s="31">
        <v>40000</v>
      </c>
      <c r="H108" s="7" t="s">
        <v>49</v>
      </c>
    </row>
    <row r="109" spans="2:8" ht="143.25" customHeight="1" thickTop="1" thickBot="1" x14ac:dyDescent="0.3">
      <c r="B109" s="10">
        <v>100</v>
      </c>
      <c r="C109" s="2"/>
      <c r="D109" s="8" t="s">
        <v>79</v>
      </c>
      <c r="E109" s="8" t="s">
        <v>25</v>
      </c>
      <c r="F109" s="18">
        <v>1</v>
      </c>
      <c r="G109" s="31">
        <v>65000</v>
      </c>
      <c r="H109" s="7" t="s">
        <v>80</v>
      </c>
    </row>
    <row r="110" spans="2:8" ht="164.25" customHeight="1" thickTop="1" thickBot="1" x14ac:dyDescent="0.3">
      <c r="B110" s="10">
        <v>101</v>
      </c>
      <c r="C110" s="2"/>
      <c r="D110" s="8" t="s">
        <v>79</v>
      </c>
      <c r="E110" s="8" t="s">
        <v>34</v>
      </c>
      <c r="F110" s="18">
        <v>1</v>
      </c>
      <c r="G110" s="31">
        <v>100000</v>
      </c>
      <c r="H110" s="7" t="s">
        <v>14</v>
      </c>
    </row>
    <row r="111" spans="2:8" ht="135.75" customHeight="1" thickTop="1" thickBot="1" x14ac:dyDescent="0.3">
      <c r="B111" s="10">
        <v>102</v>
      </c>
      <c r="C111" s="2"/>
      <c r="D111" s="8" t="s">
        <v>81</v>
      </c>
      <c r="E111" s="8" t="s">
        <v>34</v>
      </c>
      <c r="F111" s="18">
        <v>1</v>
      </c>
      <c r="G111" s="31">
        <v>30000</v>
      </c>
      <c r="H111" s="7" t="s">
        <v>14</v>
      </c>
    </row>
    <row r="112" spans="2:8" ht="178.5" customHeight="1" thickTop="1" thickBot="1" x14ac:dyDescent="0.3">
      <c r="B112" s="29">
        <v>103</v>
      </c>
      <c r="C112" s="28"/>
      <c r="D112" s="25" t="s">
        <v>82</v>
      </c>
      <c r="E112" s="25" t="s">
        <v>13</v>
      </c>
      <c r="F112" s="26">
        <v>1</v>
      </c>
      <c r="G112" s="30">
        <v>40000</v>
      </c>
      <c r="H112" s="27" t="s">
        <v>30</v>
      </c>
    </row>
    <row r="113" spans="2:8" ht="130.5" customHeight="1" thickTop="1" thickBot="1" x14ac:dyDescent="0.3">
      <c r="B113" s="10">
        <v>104</v>
      </c>
      <c r="C113" s="35"/>
      <c r="D113" s="36" t="s">
        <v>82</v>
      </c>
      <c r="E113" s="36" t="s">
        <v>13</v>
      </c>
      <c r="F113" s="37">
        <v>1</v>
      </c>
      <c r="G113" s="38">
        <v>60000</v>
      </c>
      <c r="H113" s="7" t="s">
        <v>14</v>
      </c>
    </row>
    <row r="114" spans="2:8" ht="131.25" customHeight="1" thickTop="1" thickBot="1" x14ac:dyDescent="0.3">
      <c r="B114" s="29">
        <v>105</v>
      </c>
      <c r="C114" s="28"/>
      <c r="D114" s="25" t="s">
        <v>83</v>
      </c>
      <c r="E114" s="25" t="s">
        <v>13</v>
      </c>
      <c r="F114" s="26">
        <v>1</v>
      </c>
      <c r="G114" s="30">
        <v>60000</v>
      </c>
      <c r="H114" s="27" t="s">
        <v>30</v>
      </c>
    </row>
    <row r="115" spans="2:8" ht="133.5" customHeight="1" thickTop="1" thickBot="1" x14ac:dyDescent="0.3">
      <c r="B115" s="10">
        <v>106</v>
      </c>
      <c r="C115" s="2"/>
      <c r="D115" s="8" t="s">
        <v>84</v>
      </c>
      <c r="E115" s="8" t="s">
        <v>13</v>
      </c>
      <c r="F115" s="18">
        <v>1</v>
      </c>
      <c r="G115" s="31">
        <v>60000</v>
      </c>
      <c r="H115" s="7" t="s">
        <v>14</v>
      </c>
    </row>
    <row r="116" spans="2:8" ht="145.5" customHeight="1" thickTop="1" thickBot="1" x14ac:dyDescent="0.3">
      <c r="B116" s="10">
        <v>107</v>
      </c>
      <c r="C116" s="2"/>
      <c r="D116" s="8" t="s">
        <v>85</v>
      </c>
      <c r="E116" s="8" t="s">
        <v>34</v>
      </c>
      <c r="F116" s="18">
        <v>1</v>
      </c>
      <c r="G116" s="31">
        <v>15000</v>
      </c>
      <c r="H116" s="7" t="s">
        <v>14</v>
      </c>
    </row>
    <row r="117" spans="2:8" ht="135.75" customHeight="1" thickTop="1" thickBot="1" x14ac:dyDescent="0.3">
      <c r="B117" s="10">
        <v>108</v>
      </c>
      <c r="C117" s="2"/>
      <c r="D117" s="8" t="s">
        <v>85</v>
      </c>
      <c r="E117" s="8" t="s">
        <v>34</v>
      </c>
      <c r="F117" s="18">
        <v>1</v>
      </c>
      <c r="G117" s="31">
        <v>5000</v>
      </c>
      <c r="H117" s="7" t="s">
        <v>14</v>
      </c>
    </row>
    <row r="118" spans="2:8" ht="126" customHeight="1" thickTop="1" thickBot="1" x14ac:dyDescent="0.3">
      <c r="B118" s="10">
        <v>109</v>
      </c>
      <c r="C118" s="2"/>
      <c r="D118" s="8" t="s">
        <v>84</v>
      </c>
      <c r="E118" s="8" t="s">
        <v>34</v>
      </c>
      <c r="F118" s="18">
        <v>1</v>
      </c>
      <c r="G118" s="31">
        <v>30000</v>
      </c>
      <c r="H118" s="7" t="s">
        <v>14</v>
      </c>
    </row>
    <row r="119" spans="2:8" ht="149.25" customHeight="1" thickTop="1" thickBot="1" x14ac:dyDescent="0.3">
      <c r="B119" s="10">
        <v>110</v>
      </c>
      <c r="C119" s="2"/>
      <c r="D119" s="8" t="s">
        <v>84</v>
      </c>
      <c r="E119" s="8" t="s">
        <v>13</v>
      </c>
      <c r="F119" s="18">
        <v>1</v>
      </c>
      <c r="G119" s="31">
        <v>60000</v>
      </c>
      <c r="H119" s="7" t="s">
        <v>14</v>
      </c>
    </row>
    <row r="120" spans="2:8" ht="137.25" customHeight="1" thickTop="1" thickBot="1" x14ac:dyDescent="0.3">
      <c r="B120" s="10">
        <v>111</v>
      </c>
      <c r="C120" s="2"/>
      <c r="D120" s="8" t="s">
        <v>84</v>
      </c>
      <c r="E120" s="8" t="s">
        <v>34</v>
      </c>
      <c r="F120" s="18">
        <v>1</v>
      </c>
      <c r="G120" s="31">
        <v>30000</v>
      </c>
      <c r="H120" s="7" t="s">
        <v>14</v>
      </c>
    </row>
    <row r="121" spans="2:8" ht="150" customHeight="1" thickTop="1" thickBot="1" x14ac:dyDescent="0.3">
      <c r="B121" s="10">
        <v>112</v>
      </c>
      <c r="C121" s="2"/>
      <c r="D121" s="8" t="s">
        <v>84</v>
      </c>
      <c r="E121" s="8" t="s">
        <v>34</v>
      </c>
      <c r="F121" s="18">
        <v>1</v>
      </c>
      <c r="G121" s="31">
        <v>30000</v>
      </c>
      <c r="H121" s="7" t="s">
        <v>14</v>
      </c>
    </row>
    <row r="122" spans="2:8" ht="152.25" customHeight="1" thickTop="1" thickBot="1" x14ac:dyDescent="0.3">
      <c r="B122" s="10">
        <v>113</v>
      </c>
      <c r="C122" s="2"/>
      <c r="D122" s="8" t="s">
        <v>84</v>
      </c>
      <c r="E122" s="8" t="s">
        <v>34</v>
      </c>
      <c r="F122" s="18">
        <v>1</v>
      </c>
      <c r="G122" s="31">
        <v>30000</v>
      </c>
      <c r="H122" s="7" t="s">
        <v>14</v>
      </c>
    </row>
    <row r="123" spans="2:8" ht="147" customHeight="1" thickTop="1" thickBot="1" x14ac:dyDescent="0.3">
      <c r="B123" s="10">
        <v>114</v>
      </c>
      <c r="C123" s="2"/>
      <c r="D123" s="8" t="s">
        <v>84</v>
      </c>
      <c r="E123" s="8" t="s">
        <v>34</v>
      </c>
      <c r="F123" s="18">
        <v>1</v>
      </c>
      <c r="G123" s="31">
        <v>30000</v>
      </c>
      <c r="H123" s="7" t="s">
        <v>14</v>
      </c>
    </row>
    <row r="124" spans="2:8" ht="137.25" customHeight="1" thickTop="1" thickBot="1" x14ac:dyDescent="0.3">
      <c r="B124" s="10">
        <v>115</v>
      </c>
      <c r="C124" s="2"/>
      <c r="D124" s="8" t="s">
        <v>86</v>
      </c>
      <c r="E124" s="8" t="s">
        <v>13</v>
      </c>
      <c r="F124" s="18">
        <v>1</v>
      </c>
      <c r="G124" s="31">
        <v>50000</v>
      </c>
      <c r="H124" s="7" t="s">
        <v>14</v>
      </c>
    </row>
    <row r="125" spans="2:8" ht="136.5" customHeight="1" thickTop="1" thickBot="1" x14ac:dyDescent="0.3">
      <c r="B125" s="29">
        <v>116</v>
      </c>
      <c r="C125" s="28"/>
      <c r="D125" s="25" t="s">
        <v>85</v>
      </c>
      <c r="E125" s="25" t="s">
        <v>13</v>
      </c>
      <c r="F125" s="26">
        <v>1</v>
      </c>
      <c r="G125" s="30">
        <v>70000</v>
      </c>
      <c r="H125" s="27" t="s">
        <v>30</v>
      </c>
    </row>
    <row r="126" spans="2:8" ht="133.5" customHeight="1" thickTop="1" thickBot="1" x14ac:dyDescent="0.3">
      <c r="B126" s="29">
        <v>117</v>
      </c>
      <c r="C126" s="28"/>
      <c r="D126" s="25" t="s">
        <v>84</v>
      </c>
      <c r="E126" s="25" t="s">
        <v>34</v>
      </c>
      <c r="F126" s="26">
        <v>1</v>
      </c>
      <c r="G126" s="30">
        <v>30000</v>
      </c>
      <c r="H126" s="27" t="s">
        <v>30</v>
      </c>
    </row>
    <row r="127" spans="2:8" ht="149.25" customHeight="1" thickTop="1" thickBot="1" x14ac:dyDescent="0.3">
      <c r="B127" s="29">
        <v>118</v>
      </c>
      <c r="C127" s="28"/>
      <c r="D127" s="25" t="s">
        <v>84</v>
      </c>
      <c r="E127" s="25" t="s">
        <v>34</v>
      </c>
      <c r="F127" s="26">
        <v>1</v>
      </c>
      <c r="G127" s="30">
        <v>30000</v>
      </c>
      <c r="H127" s="27" t="s">
        <v>30</v>
      </c>
    </row>
    <row r="128" spans="2:8" ht="149.25" customHeight="1" thickTop="1" thickBot="1" x14ac:dyDescent="0.3">
      <c r="B128" s="10">
        <v>119</v>
      </c>
      <c r="C128" s="2"/>
      <c r="D128" s="8" t="s">
        <v>85</v>
      </c>
      <c r="E128" s="8" t="s">
        <v>34</v>
      </c>
      <c r="F128" s="18">
        <v>1</v>
      </c>
      <c r="G128" s="31">
        <v>45000</v>
      </c>
      <c r="H128" s="7" t="s">
        <v>14</v>
      </c>
    </row>
    <row r="129" spans="2:8" ht="147.75" customHeight="1" thickTop="1" thickBot="1" x14ac:dyDescent="0.3">
      <c r="B129" s="10">
        <v>120</v>
      </c>
      <c r="C129" s="2"/>
      <c r="D129" s="8" t="s">
        <v>85</v>
      </c>
      <c r="E129" s="8" t="s">
        <v>34</v>
      </c>
      <c r="F129" s="18">
        <v>1</v>
      </c>
      <c r="G129" s="31">
        <v>45000</v>
      </c>
      <c r="H129" s="7" t="s">
        <v>14</v>
      </c>
    </row>
    <row r="130" spans="2:8" ht="153.75" customHeight="1" thickTop="1" thickBot="1" x14ac:dyDescent="0.3">
      <c r="B130" s="10">
        <v>121</v>
      </c>
      <c r="C130" s="2"/>
      <c r="D130" s="8" t="s">
        <v>84</v>
      </c>
      <c r="E130" s="8" t="s">
        <v>34</v>
      </c>
      <c r="F130" s="18">
        <v>1</v>
      </c>
      <c r="G130" s="31">
        <v>60000</v>
      </c>
      <c r="H130" s="7" t="s">
        <v>14</v>
      </c>
    </row>
    <row r="131" spans="2:8" ht="138.75" customHeight="1" thickTop="1" thickBot="1" x14ac:dyDescent="0.3">
      <c r="B131" s="10">
        <v>122</v>
      </c>
      <c r="C131" s="2"/>
      <c r="D131" s="8" t="s">
        <v>84</v>
      </c>
      <c r="E131" s="8" t="s">
        <v>34</v>
      </c>
      <c r="F131" s="18">
        <v>1</v>
      </c>
      <c r="G131" s="31">
        <v>60000</v>
      </c>
      <c r="H131" s="7" t="s">
        <v>14</v>
      </c>
    </row>
    <row r="132" spans="2:8" ht="140.25" customHeight="1" thickTop="1" thickBot="1" x14ac:dyDescent="0.3">
      <c r="B132" s="29">
        <v>123</v>
      </c>
      <c r="C132" s="28"/>
      <c r="D132" s="25" t="s">
        <v>87</v>
      </c>
      <c r="E132" s="25" t="s">
        <v>34</v>
      </c>
      <c r="F132" s="26">
        <v>1</v>
      </c>
      <c r="G132" s="30">
        <v>80000</v>
      </c>
      <c r="H132" s="27" t="s">
        <v>30</v>
      </c>
    </row>
    <row r="133" spans="2:8" ht="235.5" customHeight="1" thickTop="1" thickBot="1" x14ac:dyDescent="0.3">
      <c r="B133" s="29">
        <v>124</v>
      </c>
      <c r="C133" s="28"/>
      <c r="D133" s="25" t="s">
        <v>43</v>
      </c>
      <c r="E133" s="25" t="s">
        <v>25</v>
      </c>
      <c r="F133" s="26">
        <v>1</v>
      </c>
      <c r="G133" s="30">
        <v>85000</v>
      </c>
      <c r="H133" s="27" t="s">
        <v>30</v>
      </c>
    </row>
    <row r="134" spans="2:8" ht="215.25" customHeight="1" thickTop="1" thickBot="1" x14ac:dyDescent="0.3">
      <c r="B134" s="29">
        <v>125</v>
      </c>
      <c r="C134" s="28"/>
      <c r="D134" s="25" t="s">
        <v>43</v>
      </c>
      <c r="E134" s="25" t="s">
        <v>34</v>
      </c>
      <c r="F134" s="26">
        <v>1</v>
      </c>
      <c r="G134" s="30">
        <v>85000</v>
      </c>
      <c r="H134" s="27" t="s">
        <v>30</v>
      </c>
    </row>
    <row r="135" spans="2:8" ht="126.75" customHeight="1" thickTop="1" thickBot="1" x14ac:dyDescent="0.3">
      <c r="B135" s="29">
        <v>126</v>
      </c>
      <c r="C135" s="28"/>
      <c r="D135" s="25" t="s">
        <v>65</v>
      </c>
      <c r="E135" s="25" t="s">
        <v>34</v>
      </c>
      <c r="F135" s="26">
        <v>1</v>
      </c>
      <c r="G135" s="30">
        <v>50000</v>
      </c>
      <c r="H135" s="27" t="s">
        <v>30</v>
      </c>
    </row>
    <row r="136" spans="2:8" ht="157.5" customHeight="1" thickTop="1" thickBot="1" x14ac:dyDescent="0.3">
      <c r="B136" s="10">
        <v>127</v>
      </c>
      <c r="C136" s="2"/>
      <c r="D136" s="8" t="s">
        <v>88</v>
      </c>
      <c r="E136" s="8" t="s">
        <v>34</v>
      </c>
      <c r="F136" s="18">
        <v>1</v>
      </c>
      <c r="G136" s="31">
        <v>80000</v>
      </c>
      <c r="H136" s="7" t="s">
        <v>89</v>
      </c>
    </row>
    <row r="137" spans="2:8" ht="147.75" customHeight="1" thickTop="1" thickBot="1" x14ac:dyDescent="0.3">
      <c r="B137" s="10">
        <v>128</v>
      </c>
      <c r="C137" s="2"/>
      <c r="D137" s="8" t="s">
        <v>121</v>
      </c>
      <c r="E137" s="8" t="s">
        <v>34</v>
      </c>
      <c r="F137" s="18">
        <v>1</v>
      </c>
      <c r="G137" s="31">
        <v>100000</v>
      </c>
      <c r="H137" s="7" t="s">
        <v>14</v>
      </c>
    </row>
    <row r="138" spans="2:8" ht="213" customHeight="1" thickTop="1" thickBot="1" x14ac:dyDescent="0.3">
      <c r="B138" s="10">
        <v>129</v>
      </c>
      <c r="C138" s="2"/>
      <c r="D138" s="8" t="s">
        <v>121</v>
      </c>
      <c r="E138" s="8" t="s">
        <v>34</v>
      </c>
      <c r="F138" s="18">
        <v>1</v>
      </c>
      <c r="G138" s="31">
        <v>100000</v>
      </c>
      <c r="H138" s="7" t="s">
        <v>14</v>
      </c>
    </row>
    <row r="139" spans="2:8" ht="213.75" customHeight="1" thickTop="1" thickBot="1" x14ac:dyDescent="0.3">
      <c r="B139" s="10">
        <v>130</v>
      </c>
      <c r="C139" s="2"/>
      <c r="D139" s="8" t="s">
        <v>121</v>
      </c>
      <c r="E139" s="8" t="s">
        <v>34</v>
      </c>
      <c r="F139" s="18">
        <v>1</v>
      </c>
      <c r="G139" s="31">
        <v>100000</v>
      </c>
      <c r="H139" s="7" t="s">
        <v>14</v>
      </c>
    </row>
    <row r="140" spans="2:8" ht="161.25" customHeight="1" thickTop="1" thickBot="1" x14ac:dyDescent="0.3">
      <c r="B140" s="10">
        <v>131</v>
      </c>
      <c r="C140" s="2"/>
      <c r="D140" s="8" t="s">
        <v>121</v>
      </c>
      <c r="E140" s="8" t="s">
        <v>34</v>
      </c>
      <c r="F140" s="18">
        <v>1</v>
      </c>
      <c r="G140" s="31">
        <v>100000</v>
      </c>
      <c r="H140" s="7" t="s">
        <v>14</v>
      </c>
    </row>
    <row r="141" spans="2:8" ht="132.75" customHeight="1" thickTop="1" thickBot="1" x14ac:dyDescent="0.3">
      <c r="B141" s="10">
        <v>132</v>
      </c>
      <c r="C141" s="2"/>
      <c r="D141" s="8" t="s">
        <v>90</v>
      </c>
      <c r="E141" s="8" t="s">
        <v>34</v>
      </c>
      <c r="F141" s="18">
        <v>1</v>
      </c>
      <c r="G141" s="31">
        <v>60000</v>
      </c>
      <c r="H141" s="7" t="s">
        <v>14</v>
      </c>
    </row>
    <row r="142" spans="2:8" ht="113.25" customHeight="1" thickTop="1" thickBot="1" x14ac:dyDescent="0.3">
      <c r="B142" s="10">
        <v>133</v>
      </c>
      <c r="C142" s="2"/>
      <c r="D142" s="8" t="s">
        <v>91</v>
      </c>
      <c r="E142" s="8" t="s">
        <v>34</v>
      </c>
      <c r="F142" s="18">
        <v>1</v>
      </c>
      <c r="G142" s="31">
        <v>50000</v>
      </c>
      <c r="H142" s="7" t="s">
        <v>14</v>
      </c>
    </row>
    <row r="143" spans="2:8" ht="126.75" customHeight="1" thickTop="1" thickBot="1" x14ac:dyDescent="0.3">
      <c r="B143" s="10">
        <v>134</v>
      </c>
      <c r="C143" s="2"/>
      <c r="D143" s="8" t="s">
        <v>90</v>
      </c>
      <c r="E143" s="8" t="s">
        <v>34</v>
      </c>
      <c r="F143" s="18">
        <v>1</v>
      </c>
      <c r="G143" s="31">
        <v>60000</v>
      </c>
      <c r="H143" s="7" t="s">
        <v>14</v>
      </c>
    </row>
    <row r="144" spans="2:8" ht="121.5" customHeight="1" thickTop="1" thickBot="1" x14ac:dyDescent="0.3">
      <c r="B144" s="10">
        <v>135</v>
      </c>
      <c r="C144" s="2"/>
      <c r="D144" s="8" t="s">
        <v>90</v>
      </c>
      <c r="E144" s="8" t="s">
        <v>34</v>
      </c>
      <c r="F144" s="18">
        <v>1</v>
      </c>
      <c r="G144" s="31">
        <v>60000</v>
      </c>
      <c r="H144" s="7" t="s">
        <v>14</v>
      </c>
    </row>
    <row r="145" spans="2:8" ht="148.5" customHeight="1" thickTop="1" thickBot="1" x14ac:dyDescent="0.3">
      <c r="B145" s="10">
        <v>136</v>
      </c>
      <c r="C145" s="2"/>
      <c r="D145" s="8" t="s">
        <v>92</v>
      </c>
      <c r="E145" s="8" t="s">
        <v>34</v>
      </c>
      <c r="F145" s="18">
        <v>1</v>
      </c>
      <c r="G145" s="31">
        <v>40000</v>
      </c>
      <c r="H145" s="39" t="s">
        <v>93</v>
      </c>
    </row>
    <row r="146" spans="2:8" ht="126.75" customHeight="1" thickTop="1" thickBot="1" x14ac:dyDescent="0.3">
      <c r="B146" s="10">
        <v>137</v>
      </c>
      <c r="C146" s="2"/>
      <c r="D146" s="8" t="s">
        <v>94</v>
      </c>
      <c r="E146" s="8" t="s">
        <v>25</v>
      </c>
      <c r="F146" s="18">
        <v>1</v>
      </c>
      <c r="G146" s="31">
        <v>50000</v>
      </c>
      <c r="H146" s="7" t="s">
        <v>14</v>
      </c>
    </row>
    <row r="147" spans="2:8" ht="139.5" customHeight="1" thickTop="1" thickBot="1" x14ac:dyDescent="0.3">
      <c r="B147" s="10">
        <v>138</v>
      </c>
      <c r="C147" s="2"/>
      <c r="D147" s="8" t="s">
        <v>95</v>
      </c>
      <c r="E147" s="8" t="s">
        <v>34</v>
      </c>
      <c r="F147" s="18">
        <v>1</v>
      </c>
      <c r="G147" s="31">
        <v>30000</v>
      </c>
      <c r="H147" s="7" t="s">
        <v>14</v>
      </c>
    </row>
    <row r="148" spans="2:8" ht="126.75" customHeight="1" thickTop="1" thickBot="1" x14ac:dyDescent="0.3">
      <c r="B148" s="10">
        <v>139</v>
      </c>
      <c r="C148" s="2"/>
      <c r="D148" s="8" t="s">
        <v>96</v>
      </c>
      <c r="E148" s="8" t="s">
        <v>13</v>
      </c>
      <c r="F148" s="18">
        <v>1</v>
      </c>
      <c r="G148" s="31">
        <v>80000</v>
      </c>
      <c r="H148" s="7" t="s">
        <v>14</v>
      </c>
    </row>
    <row r="149" spans="2:8" ht="130.5" customHeight="1" thickTop="1" thickBot="1" x14ac:dyDescent="0.3">
      <c r="B149" s="10">
        <v>140</v>
      </c>
      <c r="C149" s="2"/>
      <c r="D149" s="8" t="s">
        <v>97</v>
      </c>
      <c r="E149" s="8" t="s">
        <v>13</v>
      </c>
      <c r="F149" s="18">
        <v>4</v>
      </c>
      <c r="G149" s="31">
        <f>(30000*4)</f>
        <v>120000</v>
      </c>
      <c r="H149" s="7" t="s">
        <v>98</v>
      </c>
    </row>
    <row r="150" spans="2:8" ht="147" customHeight="1" thickTop="1" thickBot="1" x14ac:dyDescent="0.3">
      <c r="B150" s="10">
        <v>141</v>
      </c>
      <c r="C150" s="2"/>
      <c r="D150" s="8" t="s">
        <v>99</v>
      </c>
      <c r="E150" s="8" t="s">
        <v>13</v>
      </c>
      <c r="F150" s="40" t="s">
        <v>100</v>
      </c>
      <c r="G150" s="31" t="s">
        <v>14</v>
      </c>
      <c r="H150" s="7" t="s">
        <v>14</v>
      </c>
    </row>
    <row r="151" spans="2:8" ht="141.75" customHeight="1" thickTop="1" thickBot="1" x14ac:dyDescent="0.3">
      <c r="B151" s="29">
        <v>142</v>
      </c>
      <c r="C151" s="28"/>
      <c r="D151" s="25" t="s">
        <v>101</v>
      </c>
      <c r="E151" s="25" t="s">
        <v>13</v>
      </c>
      <c r="F151" s="26">
        <v>1</v>
      </c>
      <c r="G151" s="30">
        <v>80000</v>
      </c>
      <c r="H151" s="27" t="s">
        <v>30</v>
      </c>
    </row>
    <row r="152" spans="2:8" ht="122.25" customHeight="1" thickTop="1" thickBot="1" x14ac:dyDescent="0.3">
      <c r="B152" s="10">
        <v>143</v>
      </c>
      <c r="C152" s="2"/>
      <c r="D152" s="8" t="s">
        <v>102</v>
      </c>
      <c r="E152" s="8" t="s">
        <v>34</v>
      </c>
      <c r="F152" s="18">
        <v>1</v>
      </c>
      <c r="G152" s="31">
        <v>60000</v>
      </c>
      <c r="H152" s="7" t="s">
        <v>14</v>
      </c>
    </row>
    <row r="153" spans="2:8" ht="128.25" customHeight="1" thickTop="1" thickBot="1" x14ac:dyDescent="0.3">
      <c r="B153" s="10">
        <v>144</v>
      </c>
      <c r="C153" s="2"/>
      <c r="D153" s="8" t="s">
        <v>103</v>
      </c>
      <c r="E153" s="8" t="s">
        <v>34</v>
      </c>
      <c r="F153" s="18">
        <v>1</v>
      </c>
      <c r="G153" s="31">
        <v>50000</v>
      </c>
      <c r="H153" s="7" t="s">
        <v>14</v>
      </c>
    </row>
    <row r="154" spans="2:8" ht="150.75" customHeight="1" thickTop="1" thickBot="1" x14ac:dyDescent="0.3">
      <c r="B154" s="10">
        <v>145</v>
      </c>
      <c r="C154" s="2"/>
      <c r="D154" s="8" t="s">
        <v>104</v>
      </c>
      <c r="E154" s="8" t="s">
        <v>25</v>
      </c>
      <c r="F154" s="18">
        <v>1</v>
      </c>
      <c r="G154" s="31">
        <v>10000</v>
      </c>
      <c r="H154" s="7" t="s">
        <v>14</v>
      </c>
    </row>
    <row r="155" spans="2:8" ht="109.5" customHeight="1" thickTop="1" thickBot="1" x14ac:dyDescent="0.3">
      <c r="B155" s="10">
        <v>146</v>
      </c>
      <c r="C155" s="2"/>
      <c r="D155" s="8" t="s">
        <v>105</v>
      </c>
      <c r="E155" s="8" t="s">
        <v>13</v>
      </c>
      <c r="F155" s="18">
        <v>1</v>
      </c>
      <c r="G155" s="31">
        <v>15000</v>
      </c>
      <c r="H155" s="7" t="s">
        <v>14</v>
      </c>
    </row>
    <row r="156" spans="2:8" ht="106.5" customHeight="1" thickTop="1" thickBot="1" x14ac:dyDescent="0.3">
      <c r="B156" s="10">
        <v>147</v>
      </c>
      <c r="C156" s="2"/>
      <c r="D156" s="8" t="s">
        <v>105</v>
      </c>
      <c r="E156" s="8" t="s">
        <v>13</v>
      </c>
      <c r="F156" s="18">
        <v>1</v>
      </c>
      <c r="G156" s="31">
        <v>15000</v>
      </c>
      <c r="H156" s="7" t="s">
        <v>14</v>
      </c>
    </row>
    <row r="157" spans="2:8" ht="155.25" customHeight="1" thickTop="1" thickBot="1" x14ac:dyDescent="0.3">
      <c r="B157" s="29">
        <v>148</v>
      </c>
      <c r="C157" s="28"/>
      <c r="D157" s="25" t="s">
        <v>105</v>
      </c>
      <c r="E157" s="25" t="s">
        <v>13</v>
      </c>
      <c r="F157" s="26">
        <v>1</v>
      </c>
      <c r="G157" s="30">
        <v>15000</v>
      </c>
      <c r="H157" s="27" t="s">
        <v>30</v>
      </c>
    </row>
    <row r="158" spans="2:8" ht="134.25" customHeight="1" thickTop="1" thickBot="1" x14ac:dyDescent="0.3">
      <c r="B158" s="10">
        <v>149</v>
      </c>
      <c r="C158" s="2"/>
      <c r="D158" s="8" t="s">
        <v>106</v>
      </c>
      <c r="E158" s="8" t="s">
        <v>13</v>
      </c>
      <c r="F158" s="18">
        <v>1</v>
      </c>
      <c r="G158" s="31">
        <v>5000</v>
      </c>
      <c r="H158" s="7" t="s">
        <v>14</v>
      </c>
    </row>
    <row r="159" spans="2:8" ht="162.75" customHeight="1" thickTop="1" thickBot="1" x14ac:dyDescent="0.3">
      <c r="B159" s="10">
        <v>150</v>
      </c>
      <c r="C159" s="2"/>
      <c r="D159" s="8" t="s">
        <v>107</v>
      </c>
      <c r="E159" s="8" t="s">
        <v>34</v>
      </c>
      <c r="F159" s="18">
        <v>1</v>
      </c>
      <c r="G159" s="31">
        <v>20000</v>
      </c>
      <c r="H159" s="7" t="s">
        <v>14</v>
      </c>
    </row>
    <row r="160" spans="2:8" ht="153" customHeight="1" thickTop="1" thickBot="1" x14ac:dyDescent="0.3">
      <c r="B160" s="29">
        <v>151</v>
      </c>
      <c r="C160" s="28"/>
      <c r="D160" s="25" t="s">
        <v>85</v>
      </c>
      <c r="E160" s="25" t="s">
        <v>34</v>
      </c>
      <c r="F160" s="26">
        <v>1</v>
      </c>
      <c r="G160" s="30">
        <v>70000</v>
      </c>
      <c r="H160" s="27" t="s">
        <v>30</v>
      </c>
    </row>
    <row r="161" spans="2:8" ht="140.25" customHeight="1" thickTop="1" thickBot="1" x14ac:dyDescent="0.3">
      <c r="B161" s="10">
        <v>152</v>
      </c>
      <c r="C161" s="2"/>
      <c r="D161" s="8" t="s">
        <v>85</v>
      </c>
      <c r="E161" s="8" t="s">
        <v>34</v>
      </c>
      <c r="F161" s="18">
        <v>1</v>
      </c>
      <c r="G161" s="31">
        <v>45000</v>
      </c>
      <c r="H161" s="7" t="s">
        <v>14</v>
      </c>
    </row>
    <row r="162" spans="2:8" ht="145.5" customHeight="1" thickTop="1" thickBot="1" x14ac:dyDescent="0.3">
      <c r="B162" s="10">
        <v>153</v>
      </c>
      <c r="C162" s="2"/>
      <c r="D162" s="8" t="s">
        <v>85</v>
      </c>
      <c r="E162" s="8" t="s">
        <v>34</v>
      </c>
      <c r="F162" s="18">
        <v>1</v>
      </c>
      <c r="G162" s="31">
        <v>15000</v>
      </c>
      <c r="H162" s="7" t="s">
        <v>14</v>
      </c>
    </row>
    <row r="163" spans="2:8" ht="126.75" customHeight="1" thickTop="1" thickBot="1" x14ac:dyDescent="0.3">
      <c r="B163" s="10">
        <v>154</v>
      </c>
      <c r="C163" s="2"/>
      <c r="D163" s="8" t="s">
        <v>84</v>
      </c>
      <c r="E163" s="8" t="s">
        <v>34</v>
      </c>
      <c r="F163" s="18">
        <v>1</v>
      </c>
      <c r="G163" s="31">
        <v>30000</v>
      </c>
      <c r="H163" s="7" t="s">
        <v>14</v>
      </c>
    </row>
    <row r="164" spans="2:8" ht="147" customHeight="1" thickTop="1" thickBot="1" x14ac:dyDescent="0.3">
      <c r="B164" s="10">
        <v>155</v>
      </c>
      <c r="C164" s="2"/>
      <c r="D164" s="8" t="s">
        <v>85</v>
      </c>
      <c r="E164" s="8" t="s">
        <v>34</v>
      </c>
      <c r="F164" s="18">
        <v>1</v>
      </c>
      <c r="G164" s="31">
        <v>15000</v>
      </c>
      <c r="H164" s="7" t="s">
        <v>14</v>
      </c>
    </row>
    <row r="165" spans="2:8" ht="150.75" customHeight="1" thickTop="1" thickBot="1" x14ac:dyDescent="0.3">
      <c r="B165" s="10">
        <v>156</v>
      </c>
      <c r="C165" s="2"/>
      <c r="D165" s="8" t="s">
        <v>108</v>
      </c>
      <c r="E165" s="8" t="s">
        <v>34</v>
      </c>
      <c r="F165" s="18">
        <v>1</v>
      </c>
      <c r="G165" s="31">
        <v>15000</v>
      </c>
      <c r="H165" s="7" t="s">
        <v>14</v>
      </c>
    </row>
    <row r="166" spans="2:8" ht="141" customHeight="1" thickTop="1" thickBot="1" x14ac:dyDescent="0.3">
      <c r="B166" s="10">
        <v>157</v>
      </c>
      <c r="C166" s="2"/>
      <c r="D166" s="8" t="s">
        <v>85</v>
      </c>
      <c r="E166" s="8" t="s">
        <v>34</v>
      </c>
      <c r="F166" s="18">
        <v>1</v>
      </c>
      <c r="G166" s="31">
        <v>15000</v>
      </c>
      <c r="H166" s="7" t="s">
        <v>14</v>
      </c>
    </row>
    <row r="167" spans="2:8" ht="145.5" customHeight="1" thickTop="1" thickBot="1" x14ac:dyDescent="0.3">
      <c r="B167" s="29">
        <v>158</v>
      </c>
      <c r="C167" s="28"/>
      <c r="D167" s="25" t="s">
        <v>85</v>
      </c>
      <c r="E167" s="25" t="s">
        <v>13</v>
      </c>
      <c r="F167" s="26">
        <v>1</v>
      </c>
      <c r="G167" s="30">
        <v>70000</v>
      </c>
      <c r="H167" s="27" t="s">
        <v>30</v>
      </c>
    </row>
    <row r="168" spans="2:8" ht="151.5" customHeight="1" thickTop="1" thickBot="1" x14ac:dyDescent="0.3">
      <c r="B168" s="10">
        <v>159</v>
      </c>
      <c r="C168" s="2"/>
      <c r="D168" s="8" t="s">
        <v>109</v>
      </c>
      <c r="E168" s="8" t="s">
        <v>13</v>
      </c>
      <c r="F168" s="18">
        <v>1</v>
      </c>
      <c r="G168" s="31">
        <v>70000</v>
      </c>
      <c r="H168" s="7" t="s">
        <v>14</v>
      </c>
    </row>
    <row r="169" spans="2:8" ht="195" customHeight="1" thickTop="1" thickBot="1" x14ac:dyDescent="0.3">
      <c r="B169" s="10">
        <v>160</v>
      </c>
      <c r="C169" s="2"/>
      <c r="D169" s="8" t="s">
        <v>110</v>
      </c>
      <c r="E169" s="8" t="s">
        <v>13</v>
      </c>
      <c r="F169" s="18">
        <v>1</v>
      </c>
      <c r="G169" s="31">
        <v>60000</v>
      </c>
      <c r="H169" s="7" t="s">
        <v>14</v>
      </c>
    </row>
    <row r="170" spans="2:8" ht="126.75" customHeight="1" thickTop="1" thickBot="1" x14ac:dyDescent="0.3">
      <c r="B170" s="29">
        <v>161</v>
      </c>
      <c r="C170" s="28"/>
      <c r="D170" s="25" t="s">
        <v>111</v>
      </c>
      <c r="E170" s="25" t="s">
        <v>13</v>
      </c>
      <c r="F170" s="26">
        <v>1</v>
      </c>
      <c r="G170" s="30">
        <v>100000</v>
      </c>
      <c r="H170" s="27" t="s">
        <v>30</v>
      </c>
    </row>
    <row r="171" spans="2:8" ht="195.75" customHeight="1" thickTop="1" thickBot="1" x14ac:dyDescent="0.3">
      <c r="B171" s="10">
        <v>162</v>
      </c>
      <c r="C171" s="2"/>
      <c r="D171" s="8" t="s">
        <v>112</v>
      </c>
      <c r="E171" s="8" t="s">
        <v>13</v>
      </c>
      <c r="F171" s="18">
        <v>1</v>
      </c>
      <c r="G171" s="31">
        <v>30000</v>
      </c>
      <c r="H171" s="7" t="s">
        <v>14</v>
      </c>
    </row>
    <row r="172" spans="2:8" ht="148.5" customHeight="1" thickTop="1" thickBot="1" x14ac:dyDescent="0.3">
      <c r="B172" s="10">
        <v>163</v>
      </c>
      <c r="C172" s="2"/>
      <c r="D172" s="8" t="s">
        <v>110</v>
      </c>
      <c r="E172" s="8" t="s">
        <v>13</v>
      </c>
      <c r="F172" s="18">
        <v>1</v>
      </c>
      <c r="G172" s="31">
        <v>60000</v>
      </c>
      <c r="H172" s="7" t="s">
        <v>14</v>
      </c>
    </row>
    <row r="173" spans="2:8" ht="323.25" customHeight="1" thickTop="1" thickBot="1" x14ac:dyDescent="0.3">
      <c r="B173" s="10">
        <v>164</v>
      </c>
      <c r="C173" s="2"/>
      <c r="D173" s="8" t="s">
        <v>113</v>
      </c>
      <c r="E173" s="8" t="s">
        <v>13</v>
      </c>
      <c r="F173" s="18">
        <v>6</v>
      </c>
      <c r="G173" s="31">
        <f>(15000*6)</f>
        <v>90000</v>
      </c>
      <c r="H173" s="7" t="s">
        <v>114</v>
      </c>
    </row>
    <row r="174" spans="2:8" ht="100.5" customHeight="1" thickTop="1" thickBot="1" x14ac:dyDescent="0.3">
      <c r="B174" s="10">
        <v>165</v>
      </c>
      <c r="C174" s="2"/>
      <c r="D174" s="8" t="s">
        <v>120</v>
      </c>
      <c r="E174" s="8" t="s">
        <v>13</v>
      </c>
      <c r="F174" s="18">
        <v>2</v>
      </c>
      <c r="G174" s="31">
        <f>(35000*2)</f>
        <v>70000</v>
      </c>
      <c r="H174" s="7" t="s">
        <v>115</v>
      </c>
    </row>
    <row r="175" spans="2:8" ht="126.75" customHeight="1" thickTop="1" thickBot="1" x14ac:dyDescent="0.3">
      <c r="B175" s="10">
        <v>166</v>
      </c>
      <c r="C175" s="2"/>
      <c r="D175" s="8" t="s">
        <v>116</v>
      </c>
      <c r="E175" s="8" t="s">
        <v>13</v>
      </c>
      <c r="F175" s="18">
        <v>1</v>
      </c>
      <c r="G175" s="31">
        <v>30000</v>
      </c>
      <c r="H175" s="7" t="s">
        <v>14</v>
      </c>
    </row>
    <row r="176" spans="2:8" ht="162.75" customHeight="1" thickTop="1" thickBot="1" x14ac:dyDescent="0.3">
      <c r="B176" s="10">
        <v>167</v>
      </c>
      <c r="C176" s="2"/>
      <c r="D176" s="8" t="s">
        <v>117</v>
      </c>
      <c r="E176" s="8" t="s">
        <v>13</v>
      </c>
      <c r="F176" s="18">
        <v>3</v>
      </c>
      <c r="G176" s="31">
        <f>(7000*3)</f>
        <v>21000</v>
      </c>
      <c r="H176" s="7" t="s">
        <v>118</v>
      </c>
    </row>
    <row r="177" spans="2:8" ht="149.25" customHeight="1" thickTop="1" thickBot="1" x14ac:dyDescent="0.3">
      <c r="B177" s="10">
        <v>168</v>
      </c>
      <c r="C177" s="2"/>
      <c r="D177" s="8" t="s">
        <v>119</v>
      </c>
      <c r="E177" s="8" t="s">
        <v>13</v>
      </c>
      <c r="F177" s="18">
        <v>2</v>
      </c>
      <c r="G177" s="31">
        <f>(3000*2)</f>
        <v>6000</v>
      </c>
      <c r="H177" s="7" t="s">
        <v>47</v>
      </c>
    </row>
    <row r="178" spans="2:8" ht="146.25" customHeight="1" thickTop="1" thickBot="1" x14ac:dyDescent="0.3">
      <c r="B178" s="10">
        <v>169</v>
      </c>
      <c r="C178" s="2"/>
      <c r="D178" s="8" t="s">
        <v>119</v>
      </c>
      <c r="E178" s="8" t="s">
        <v>13</v>
      </c>
      <c r="F178" s="18">
        <v>4</v>
      </c>
      <c r="G178" s="31">
        <f>(3000*4)</f>
        <v>12000</v>
      </c>
      <c r="H178" s="7" t="s">
        <v>47</v>
      </c>
    </row>
    <row r="179" spans="2:8" ht="117" customHeight="1" thickTop="1" thickBot="1" x14ac:dyDescent="0.3">
      <c r="B179" s="10">
        <v>170</v>
      </c>
      <c r="C179" s="2"/>
      <c r="D179" s="8" t="s">
        <v>120</v>
      </c>
      <c r="E179" s="8" t="s">
        <v>13</v>
      </c>
      <c r="F179" s="18">
        <v>8</v>
      </c>
      <c r="G179" s="31">
        <f>(35000*Tabla5[[#This Row],['#]])</f>
        <v>280000</v>
      </c>
      <c r="H179" s="7" t="s">
        <v>115</v>
      </c>
    </row>
    <row r="180" spans="2:8" ht="123" customHeight="1" thickTop="1" thickBot="1" x14ac:dyDescent="0.3">
      <c r="B180" s="10">
        <v>171</v>
      </c>
      <c r="C180" s="2"/>
      <c r="D180" s="8" t="s">
        <v>120</v>
      </c>
      <c r="E180" s="8" t="s">
        <v>13</v>
      </c>
      <c r="F180" s="18">
        <v>8</v>
      </c>
      <c r="G180" s="31">
        <f>(35000*Tabla5[[#This Row],['#]])</f>
        <v>280000</v>
      </c>
      <c r="H180" s="7" t="s">
        <v>115</v>
      </c>
    </row>
    <row r="181" spans="2:8" ht="152.25" customHeight="1" thickTop="1" thickBot="1" x14ac:dyDescent="0.3">
      <c r="B181" s="29">
        <v>172</v>
      </c>
      <c r="C181" s="28"/>
      <c r="D181" s="25" t="s">
        <v>122</v>
      </c>
      <c r="E181" s="25" t="s">
        <v>34</v>
      </c>
      <c r="F181" s="26">
        <v>1</v>
      </c>
      <c r="G181" s="30">
        <v>100000</v>
      </c>
      <c r="H181" s="27" t="s">
        <v>30</v>
      </c>
    </row>
    <row r="182" spans="2:8" ht="235.5" customHeight="1" thickTop="1" thickBot="1" x14ac:dyDescent="0.3">
      <c r="B182" s="10">
        <v>173</v>
      </c>
      <c r="C182" s="2"/>
      <c r="D182" s="8" t="s">
        <v>123</v>
      </c>
      <c r="E182" s="8" t="s">
        <v>34</v>
      </c>
      <c r="F182" s="18">
        <v>4</v>
      </c>
      <c r="G182" s="31">
        <v>15000</v>
      </c>
      <c r="H182" s="7" t="s">
        <v>14</v>
      </c>
    </row>
    <row r="183" spans="2:8" ht="123" customHeight="1" thickTop="1" thickBot="1" x14ac:dyDescent="0.3">
      <c r="B183" s="10">
        <v>174</v>
      </c>
      <c r="C183" s="2"/>
      <c r="D183" s="8" t="s">
        <v>123</v>
      </c>
      <c r="E183" s="8" t="s">
        <v>34</v>
      </c>
      <c r="F183" s="18">
        <v>1</v>
      </c>
      <c r="G183" s="31">
        <v>15000</v>
      </c>
      <c r="H183" s="7" t="s">
        <v>14</v>
      </c>
    </row>
    <row r="184" spans="2:8" ht="112.5" customHeight="1" thickTop="1" thickBot="1" x14ac:dyDescent="0.3">
      <c r="B184" s="10">
        <v>175</v>
      </c>
      <c r="C184" s="2"/>
      <c r="D184" s="8" t="s">
        <v>124</v>
      </c>
      <c r="E184" s="8" t="s">
        <v>13</v>
      </c>
      <c r="F184" s="18">
        <v>4</v>
      </c>
      <c r="G184" s="31">
        <f>(3000*4)</f>
        <v>12000</v>
      </c>
      <c r="H184" s="7" t="s">
        <v>125</v>
      </c>
    </row>
    <row r="185" spans="2:8" ht="66.75" customHeight="1" thickTop="1" thickBot="1" x14ac:dyDescent="0.3">
      <c r="B185" s="10">
        <v>176</v>
      </c>
      <c r="C185" s="2"/>
      <c r="D185" s="8" t="s">
        <v>126</v>
      </c>
      <c r="E185" s="8" t="s">
        <v>13</v>
      </c>
      <c r="F185" s="18">
        <v>1</v>
      </c>
      <c r="G185" s="31">
        <v>10000</v>
      </c>
      <c r="H185" s="7" t="s">
        <v>14</v>
      </c>
    </row>
    <row r="186" spans="2:8" ht="147.75" customHeight="1" thickTop="1" thickBot="1" x14ac:dyDescent="0.3">
      <c r="B186" s="10">
        <v>177</v>
      </c>
      <c r="C186" s="2"/>
      <c r="D186" s="8" t="s">
        <v>119</v>
      </c>
      <c r="E186" s="8" t="s">
        <v>13</v>
      </c>
      <c r="F186" s="18">
        <v>14</v>
      </c>
      <c r="G186" s="31">
        <f>(3000*14)</f>
        <v>42000</v>
      </c>
      <c r="H186" s="7" t="s">
        <v>47</v>
      </c>
    </row>
    <row r="187" spans="2:8" ht="124.5" customHeight="1" thickTop="1" thickBot="1" x14ac:dyDescent="0.3">
      <c r="B187" s="10">
        <v>178</v>
      </c>
      <c r="C187" s="2"/>
      <c r="D187" s="8" t="s">
        <v>127</v>
      </c>
      <c r="E187" s="8" t="s">
        <v>13</v>
      </c>
      <c r="F187" s="18">
        <v>2</v>
      </c>
      <c r="G187" s="31">
        <v>40000</v>
      </c>
      <c r="H187" s="7" t="s">
        <v>49</v>
      </c>
    </row>
    <row r="188" spans="2:8" ht="126.75" customHeight="1" thickTop="1" thickBot="1" x14ac:dyDescent="0.3">
      <c r="B188" s="10">
        <v>179</v>
      </c>
      <c r="C188" s="2"/>
      <c r="D188" s="8" t="s">
        <v>128</v>
      </c>
      <c r="E188" s="8" t="s">
        <v>13</v>
      </c>
      <c r="F188" s="18">
        <v>1</v>
      </c>
      <c r="G188" s="31">
        <v>150000</v>
      </c>
      <c r="H188" s="7" t="s">
        <v>129</v>
      </c>
    </row>
    <row r="189" spans="2:8" ht="126.75" customHeight="1" thickTop="1" thickBot="1" x14ac:dyDescent="0.3">
      <c r="B189" s="29">
        <v>180</v>
      </c>
      <c r="C189" s="28"/>
      <c r="D189" s="25" t="s">
        <v>130</v>
      </c>
      <c r="E189" s="25" t="s">
        <v>13</v>
      </c>
      <c r="F189" s="26">
        <v>3</v>
      </c>
      <c r="G189" s="30">
        <f>(250000*3)</f>
        <v>750000</v>
      </c>
      <c r="H189" s="27" t="s">
        <v>137</v>
      </c>
    </row>
    <row r="190" spans="2:8" ht="178.5" customHeight="1" thickTop="1" thickBot="1" x14ac:dyDescent="0.3">
      <c r="B190" s="10">
        <v>181</v>
      </c>
      <c r="C190" s="2"/>
      <c r="D190" s="8" t="s">
        <v>108</v>
      </c>
      <c r="E190" s="8" t="s">
        <v>13</v>
      </c>
      <c r="F190" s="18">
        <v>1</v>
      </c>
      <c r="G190" s="31">
        <v>150000</v>
      </c>
      <c r="H190" s="7" t="s">
        <v>14</v>
      </c>
    </row>
    <row r="191" spans="2:8" ht="159.75" customHeight="1" thickTop="1" thickBot="1" x14ac:dyDescent="0.3">
      <c r="B191" s="29">
        <v>182</v>
      </c>
      <c r="C191" s="28"/>
      <c r="D191" s="25" t="s">
        <v>131</v>
      </c>
      <c r="E191" s="25" t="s">
        <v>13</v>
      </c>
      <c r="F191" s="26">
        <v>1</v>
      </c>
      <c r="G191" s="30">
        <v>400000</v>
      </c>
      <c r="H191" s="27" t="s">
        <v>30</v>
      </c>
    </row>
    <row r="192" spans="2:8" ht="162" customHeight="1" thickTop="1" thickBot="1" x14ac:dyDescent="0.3">
      <c r="B192" s="10">
        <v>183</v>
      </c>
      <c r="C192" s="2"/>
      <c r="D192" s="8" t="s">
        <v>132</v>
      </c>
      <c r="E192" s="8" t="s">
        <v>34</v>
      </c>
      <c r="F192" s="18">
        <v>1</v>
      </c>
      <c r="G192" s="31">
        <v>80000</v>
      </c>
      <c r="H192" s="7" t="s">
        <v>14</v>
      </c>
    </row>
    <row r="193" spans="2:8" ht="158.25" customHeight="1" thickTop="1" thickBot="1" x14ac:dyDescent="0.3">
      <c r="B193" s="10">
        <v>184</v>
      </c>
      <c r="C193" s="2"/>
      <c r="D193" s="8" t="s">
        <v>133</v>
      </c>
      <c r="E193" s="8" t="s">
        <v>34</v>
      </c>
      <c r="F193" s="18">
        <v>3</v>
      </c>
      <c r="G193" s="31">
        <f>(60000*3)</f>
        <v>180000</v>
      </c>
      <c r="H193" s="7" t="s">
        <v>134</v>
      </c>
    </row>
    <row r="194" spans="2:8" ht="150" customHeight="1" thickTop="1" thickBot="1" x14ac:dyDescent="0.3">
      <c r="B194" s="10">
        <v>185</v>
      </c>
      <c r="C194" s="2"/>
      <c r="D194" s="8" t="s">
        <v>135</v>
      </c>
      <c r="E194" s="8" t="s">
        <v>25</v>
      </c>
      <c r="F194" s="18">
        <v>1</v>
      </c>
      <c r="G194" s="31">
        <v>60000</v>
      </c>
      <c r="H194" s="7" t="s">
        <v>14</v>
      </c>
    </row>
    <row r="195" spans="2:8" ht="162.75" customHeight="1" thickTop="1" thickBot="1" x14ac:dyDescent="0.3">
      <c r="B195" s="10">
        <v>186</v>
      </c>
      <c r="C195" s="2"/>
      <c r="D195" s="8" t="s">
        <v>136</v>
      </c>
      <c r="E195" s="8" t="s">
        <v>13</v>
      </c>
      <c r="F195" s="18">
        <v>4</v>
      </c>
      <c r="G195" s="31">
        <v>50000</v>
      </c>
      <c r="H195" s="7" t="s">
        <v>14</v>
      </c>
    </row>
    <row r="196" spans="2:8" ht="204.75" customHeight="1" thickTop="1" thickBot="1" x14ac:dyDescent="0.3">
      <c r="B196" s="10">
        <v>187</v>
      </c>
      <c r="C196" s="2"/>
      <c r="D196" s="8" t="s">
        <v>138</v>
      </c>
      <c r="E196" s="8" t="s">
        <v>13</v>
      </c>
      <c r="F196" s="18">
        <v>2</v>
      </c>
      <c r="G196" s="31">
        <v>15000</v>
      </c>
      <c r="H196" s="7" t="s">
        <v>139</v>
      </c>
    </row>
    <row r="197" spans="2:8" ht="173.25" customHeight="1" thickTop="1" thickBot="1" x14ac:dyDescent="0.3">
      <c r="B197" s="10">
        <v>188</v>
      </c>
      <c r="C197" s="2"/>
      <c r="D197" s="8" t="s">
        <v>138</v>
      </c>
      <c r="E197" s="8" t="s">
        <v>13</v>
      </c>
      <c r="F197" s="18">
        <v>3</v>
      </c>
      <c r="G197" s="31">
        <f>(7500*3)</f>
        <v>22500</v>
      </c>
      <c r="H197" s="7" t="s">
        <v>139</v>
      </c>
    </row>
    <row r="198" spans="2:8" ht="99.75" customHeight="1" thickTop="1" thickBot="1" x14ac:dyDescent="0.3">
      <c r="B198" s="10">
        <v>189</v>
      </c>
      <c r="C198" s="2"/>
      <c r="D198" s="8" t="s">
        <v>140</v>
      </c>
      <c r="E198" s="8" t="s">
        <v>13</v>
      </c>
      <c r="F198" s="18">
        <v>3</v>
      </c>
      <c r="G198" s="31">
        <f>(7500*3)</f>
        <v>22500</v>
      </c>
      <c r="H198" s="7" t="s">
        <v>139</v>
      </c>
    </row>
    <row r="199" spans="2:8" ht="147.75" customHeight="1" thickTop="1" thickBot="1" x14ac:dyDescent="0.3">
      <c r="B199" s="10">
        <v>190</v>
      </c>
      <c r="C199" s="2"/>
      <c r="D199" s="8" t="s">
        <v>140</v>
      </c>
      <c r="E199" s="8" t="s">
        <v>13</v>
      </c>
      <c r="F199" s="18">
        <v>3</v>
      </c>
      <c r="G199" s="31">
        <f>(7500*3)</f>
        <v>22500</v>
      </c>
      <c r="H199" s="7" t="s">
        <v>139</v>
      </c>
    </row>
    <row r="200" spans="2:8" ht="163.5" customHeight="1" thickTop="1" thickBot="1" x14ac:dyDescent="0.3">
      <c r="B200" s="10">
        <v>191</v>
      </c>
      <c r="C200" s="2"/>
      <c r="D200" s="8" t="s">
        <v>141</v>
      </c>
      <c r="E200" s="8" t="s">
        <v>13</v>
      </c>
      <c r="F200" s="18">
        <v>3</v>
      </c>
      <c r="G200" s="31">
        <f>(7500*3)</f>
        <v>22500</v>
      </c>
      <c r="H200" s="7" t="s">
        <v>139</v>
      </c>
    </row>
    <row r="201" spans="2:8" ht="190.5" customHeight="1" thickTop="1" thickBot="1" x14ac:dyDescent="0.3">
      <c r="B201" s="10">
        <v>192</v>
      </c>
      <c r="C201" s="2"/>
      <c r="D201" s="8" t="s">
        <v>142</v>
      </c>
      <c r="E201" s="8" t="s">
        <v>13</v>
      </c>
      <c r="F201" s="18">
        <v>2</v>
      </c>
      <c r="G201" s="31">
        <f>(12000*2)</f>
        <v>24000</v>
      </c>
      <c r="H201" s="7" t="s">
        <v>143</v>
      </c>
    </row>
    <row r="202" spans="2:8" ht="143.25" customHeight="1" thickTop="1" thickBot="1" x14ac:dyDescent="0.3">
      <c r="B202" s="10">
        <v>193</v>
      </c>
      <c r="C202" s="2"/>
      <c r="D202" s="8" t="s">
        <v>144</v>
      </c>
      <c r="E202" s="8" t="s">
        <v>13</v>
      </c>
      <c r="F202" s="18">
        <v>1</v>
      </c>
      <c r="G202" s="31">
        <v>15000</v>
      </c>
      <c r="H202" s="7" t="s">
        <v>14</v>
      </c>
    </row>
    <row r="203" spans="2:8" ht="139.5" customHeight="1" thickTop="1" thickBot="1" x14ac:dyDescent="0.3">
      <c r="B203" s="10">
        <v>194</v>
      </c>
      <c r="C203" s="2"/>
      <c r="D203" s="8" t="s">
        <v>144</v>
      </c>
      <c r="E203" s="8" t="s">
        <v>13</v>
      </c>
      <c r="F203" s="18">
        <v>1</v>
      </c>
      <c r="G203" s="31">
        <v>15000</v>
      </c>
      <c r="H203" s="7" t="s">
        <v>14</v>
      </c>
    </row>
    <row r="204" spans="2:8" ht="206.25" customHeight="1" thickTop="1" thickBot="1" x14ac:dyDescent="0.3">
      <c r="B204" s="10">
        <v>195</v>
      </c>
      <c r="C204" s="2"/>
      <c r="D204" s="8" t="s">
        <v>145</v>
      </c>
      <c r="E204" s="8" t="s">
        <v>13</v>
      </c>
      <c r="F204" s="18">
        <v>2</v>
      </c>
      <c r="G204" s="31">
        <f>(15000*2)</f>
        <v>30000</v>
      </c>
      <c r="H204" s="7" t="s">
        <v>157</v>
      </c>
    </row>
    <row r="205" spans="2:8" ht="153" customHeight="1" thickTop="1" thickBot="1" x14ac:dyDescent="0.3">
      <c r="B205" s="10">
        <v>196</v>
      </c>
      <c r="C205" s="2"/>
      <c r="D205" s="8" t="s">
        <v>146</v>
      </c>
      <c r="E205" s="8" t="s">
        <v>34</v>
      </c>
      <c r="F205" s="18">
        <v>7</v>
      </c>
      <c r="G205" s="31">
        <f>((8000*4)+6000+25000+5000)</f>
        <v>68000</v>
      </c>
      <c r="H205" s="7" t="s">
        <v>147</v>
      </c>
    </row>
    <row r="206" spans="2:8" ht="114" customHeight="1" thickTop="1" thickBot="1" x14ac:dyDescent="0.3">
      <c r="B206" s="10">
        <v>197</v>
      </c>
      <c r="C206" s="2"/>
      <c r="D206" s="8" t="s">
        <v>148</v>
      </c>
      <c r="E206" s="8" t="s">
        <v>13</v>
      </c>
      <c r="F206" s="18">
        <v>6</v>
      </c>
      <c r="G206" s="31">
        <f>(15000*6)</f>
        <v>90000</v>
      </c>
      <c r="H206" s="7" t="s">
        <v>149</v>
      </c>
    </row>
    <row r="207" spans="2:8" ht="135" customHeight="1" thickTop="1" thickBot="1" x14ac:dyDescent="0.3">
      <c r="B207" s="10">
        <v>198</v>
      </c>
      <c r="C207" s="2"/>
      <c r="D207" s="8" t="s">
        <v>38</v>
      </c>
      <c r="E207" s="8" t="s">
        <v>13</v>
      </c>
      <c r="F207" s="18">
        <v>1</v>
      </c>
      <c r="G207" s="31">
        <v>30000</v>
      </c>
      <c r="H207" s="7" t="s">
        <v>14</v>
      </c>
    </row>
    <row r="208" spans="2:8" ht="138" customHeight="1" thickTop="1" thickBot="1" x14ac:dyDescent="0.3">
      <c r="B208" s="10">
        <v>199</v>
      </c>
      <c r="C208" s="2"/>
      <c r="D208" s="8" t="s">
        <v>43</v>
      </c>
      <c r="E208" s="8" t="s">
        <v>34</v>
      </c>
      <c r="F208" s="18">
        <v>1</v>
      </c>
      <c r="G208" s="31">
        <v>60000</v>
      </c>
      <c r="H208" s="7" t="s">
        <v>150</v>
      </c>
    </row>
    <row r="209" spans="2:8" ht="177.75" customHeight="1" thickTop="1" thickBot="1" x14ac:dyDescent="0.3">
      <c r="B209" s="10">
        <v>200</v>
      </c>
      <c r="C209" s="2"/>
      <c r="D209" s="8" t="s">
        <v>43</v>
      </c>
      <c r="E209" s="8" t="s">
        <v>34</v>
      </c>
      <c r="F209" s="18">
        <v>1</v>
      </c>
      <c r="G209" s="31">
        <v>60000</v>
      </c>
      <c r="H209" s="7" t="s">
        <v>150</v>
      </c>
    </row>
    <row r="210" spans="2:8" ht="236.25" customHeight="1" thickTop="1" thickBot="1" x14ac:dyDescent="0.3">
      <c r="B210" s="10">
        <v>201</v>
      </c>
      <c r="C210" s="2"/>
      <c r="D210" s="8" t="s">
        <v>43</v>
      </c>
      <c r="E210" s="8" t="s">
        <v>34</v>
      </c>
      <c r="F210" s="18">
        <v>1</v>
      </c>
      <c r="G210" s="31">
        <v>60000</v>
      </c>
      <c r="H210" s="7" t="s">
        <v>150</v>
      </c>
    </row>
    <row r="211" spans="2:8" ht="163.5" customHeight="1" thickTop="1" thickBot="1" x14ac:dyDescent="0.3">
      <c r="B211" s="10">
        <v>202</v>
      </c>
      <c r="C211" s="2"/>
      <c r="D211" s="8" t="s">
        <v>90</v>
      </c>
      <c r="E211" s="8" t="s">
        <v>34</v>
      </c>
      <c r="F211" s="18">
        <v>1</v>
      </c>
      <c r="G211" s="31">
        <v>70000</v>
      </c>
      <c r="H211" s="7" t="s">
        <v>14</v>
      </c>
    </row>
    <row r="212" spans="2:8" ht="147.75" customHeight="1" thickTop="1" thickBot="1" x14ac:dyDescent="0.3">
      <c r="B212" s="10">
        <v>203</v>
      </c>
      <c r="C212" s="2"/>
      <c r="D212" s="8" t="s">
        <v>90</v>
      </c>
      <c r="E212" s="8" t="s">
        <v>13</v>
      </c>
      <c r="F212" s="18">
        <v>1</v>
      </c>
      <c r="G212" s="31">
        <v>60000</v>
      </c>
      <c r="H212" s="7" t="s">
        <v>14</v>
      </c>
    </row>
    <row r="213" spans="2:8" ht="195.75" customHeight="1" thickTop="1" thickBot="1" x14ac:dyDescent="0.3">
      <c r="B213" s="10">
        <v>204</v>
      </c>
      <c r="C213" s="2"/>
      <c r="D213" s="8" t="s">
        <v>90</v>
      </c>
      <c r="E213" s="8" t="s">
        <v>34</v>
      </c>
      <c r="F213" s="18">
        <v>1</v>
      </c>
      <c r="G213" s="31">
        <v>100000</v>
      </c>
      <c r="H213" s="7" t="s">
        <v>161</v>
      </c>
    </row>
    <row r="214" spans="2:8" ht="162.75" customHeight="1" thickTop="1" thickBot="1" x14ac:dyDescent="0.3">
      <c r="B214" s="10">
        <v>205</v>
      </c>
      <c r="C214" s="2"/>
      <c r="D214" s="8" t="s">
        <v>151</v>
      </c>
      <c r="E214" s="8" t="s">
        <v>13</v>
      </c>
      <c r="F214" s="18">
        <v>1</v>
      </c>
      <c r="G214" s="31">
        <v>40000</v>
      </c>
      <c r="H214" s="7" t="s">
        <v>14</v>
      </c>
    </row>
    <row r="215" spans="2:8" ht="198.75" customHeight="1" thickTop="1" thickBot="1" x14ac:dyDescent="0.3">
      <c r="B215" s="10">
        <v>206</v>
      </c>
      <c r="C215" s="2"/>
      <c r="D215" s="8" t="s">
        <v>152</v>
      </c>
      <c r="E215" s="8" t="s">
        <v>13</v>
      </c>
      <c r="F215" s="18">
        <v>1</v>
      </c>
      <c r="G215" s="31">
        <v>20000</v>
      </c>
      <c r="H215" s="7" t="s">
        <v>14</v>
      </c>
    </row>
    <row r="216" spans="2:8" ht="138" customHeight="1" thickTop="1" thickBot="1" x14ac:dyDescent="0.3">
      <c r="B216" s="10">
        <v>207</v>
      </c>
      <c r="C216" s="2"/>
      <c r="D216" s="8" t="s">
        <v>153</v>
      </c>
      <c r="E216" s="8" t="s">
        <v>13</v>
      </c>
      <c r="F216" s="18">
        <v>1</v>
      </c>
      <c r="G216" s="31">
        <v>13000</v>
      </c>
      <c r="H216" s="7" t="s">
        <v>14</v>
      </c>
    </row>
    <row r="217" spans="2:8" ht="148.5" customHeight="1" thickTop="1" thickBot="1" x14ac:dyDescent="0.3">
      <c r="B217" s="10">
        <v>208</v>
      </c>
      <c r="C217" s="2"/>
      <c r="D217" s="8" t="s">
        <v>152</v>
      </c>
      <c r="E217" s="8" t="s">
        <v>13</v>
      </c>
      <c r="F217" s="18">
        <v>1</v>
      </c>
      <c r="G217" s="31">
        <v>20000</v>
      </c>
      <c r="H217" s="7" t="s">
        <v>14</v>
      </c>
    </row>
    <row r="218" spans="2:8" ht="118.5" customHeight="1" thickTop="1" thickBot="1" x14ac:dyDescent="0.3">
      <c r="B218" s="10">
        <v>209</v>
      </c>
      <c r="C218" s="2"/>
      <c r="D218" s="8" t="s">
        <v>151</v>
      </c>
      <c r="E218" s="8" t="s">
        <v>13</v>
      </c>
      <c r="F218" s="18">
        <v>1</v>
      </c>
      <c r="G218" s="31">
        <v>40000</v>
      </c>
      <c r="H218" s="7" t="s">
        <v>14</v>
      </c>
    </row>
    <row r="219" spans="2:8" ht="136.5" customHeight="1" thickTop="1" thickBot="1" x14ac:dyDescent="0.3">
      <c r="B219" s="10">
        <v>210</v>
      </c>
      <c r="C219" s="2"/>
      <c r="D219" s="8" t="s">
        <v>152</v>
      </c>
      <c r="E219" s="8" t="s">
        <v>13</v>
      </c>
      <c r="F219" s="18">
        <v>1</v>
      </c>
      <c r="G219" s="31">
        <v>20000</v>
      </c>
      <c r="H219" s="7" t="s">
        <v>14</v>
      </c>
    </row>
    <row r="220" spans="2:8" ht="117" customHeight="1" thickTop="1" thickBot="1" x14ac:dyDescent="0.3">
      <c r="B220" s="10">
        <v>211</v>
      </c>
      <c r="C220" s="2"/>
      <c r="D220" s="8" t="s">
        <v>119</v>
      </c>
      <c r="E220" s="8" t="s">
        <v>13</v>
      </c>
      <c r="F220" s="18">
        <v>1</v>
      </c>
      <c r="G220" s="31">
        <v>3000</v>
      </c>
      <c r="H220" s="7" t="s">
        <v>14</v>
      </c>
    </row>
    <row r="221" spans="2:8" ht="196.5" customHeight="1" thickTop="1" thickBot="1" x14ac:dyDescent="0.3">
      <c r="B221" s="10">
        <v>212</v>
      </c>
      <c r="C221" s="2"/>
      <c r="D221" s="8" t="s">
        <v>152</v>
      </c>
      <c r="E221" s="8" t="s">
        <v>13</v>
      </c>
      <c r="F221" s="18">
        <v>1</v>
      </c>
      <c r="G221" s="31">
        <v>20000</v>
      </c>
      <c r="H221" s="7" t="s">
        <v>14</v>
      </c>
    </row>
    <row r="222" spans="2:8" ht="135.75" customHeight="1" thickTop="1" thickBot="1" x14ac:dyDescent="0.3">
      <c r="B222" s="10">
        <v>213</v>
      </c>
      <c r="C222" s="2"/>
      <c r="D222" s="8" t="s">
        <v>152</v>
      </c>
      <c r="E222" s="8" t="s">
        <v>13</v>
      </c>
      <c r="F222" s="18">
        <v>1</v>
      </c>
      <c r="G222" s="31">
        <v>20000</v>
      </c>
      <c r="H222" s="7" t="s">
        <v>14</v>
      </c>
    </row>
    <row r="223" spans="2:8" ht="178.5" customHeight="1" thickTop="1" thickBot="1" x14ac:dyDescent="0.3">
      <c r="B223" s="10">
        <v>214</v>
      </c>
      <c r="C223" s="2"/>
      <c r="D223" s="8" t="s">
        <v>154</v>
      </c>
      <c r="E223" s="8" t="s">
        <v>13</v>
      </c>
      <c r="F223" s="18">
        <v>4</v>
      </c>
      <c r="G223" s="31">
        <f>(22000*Tabla5[[#This Row],['#]])</f>
        <v>88000</v>
      </c>
      <c r="H223" s="7" t="s">
        <v>155</v>
      </c>
    </row>
    <row r="224" spans="2:8" ht="150.75" customHeight="1" thickTop="1" thickBot="1" x14ac:dyDescent="0.3">
      <c r="B224" s="10">
        <v>215</v>
      </c>
      <c r="C224" s="2"/>
      <c r="D224" s="8" t="s">
        <v>154</v>
      </c>
      <c r="E224" s="8" t="s">
        <v>13</v>
      </c>
      <c r="F224" s="18">
        <v>2</v>
      </c>
      <c r="G224" s="31">
        <v>44000</v>
      </c>
      <c r="H224" s="7" t="s">
        <v>155</v>
      </c>
    </row>
    <row r="225" spans="2:16" ht="128.25" customHeight="1" thickTop="1" thickBot="1" x14ac:dyDescent="0.3">
      <c r="B225" s="10">
        <v>216</v>
      </c>
      <c r="C225" s="2"/>
      <c r="D225" s="8" t="s">
        <v>154</v>
      </c>
      <c r="E225" s="8" t="s">
        <v>13</v>
      </c>
      <c r="F225" s="18">
        <v>5</v>
      </c>
      <c r="G225" s="31">
        <f>(22000*5)</f>
        <v>110000</v>
      </c>
      <c r="H225" s="7" t="s">
        <v>155</v>
      </c>
    </row>
    <row r="226" spans="2:16" ht="117" customHeight="1" thickTop="1" thickBot="1" x14ac:dyDescent="0.3">
      <c r="B226" s="29">
        <v>217</v>
      </c>
      <c r="C226" s="24"/>
      <c r="D226" s="41" t="s">
        <v>156</v>
      </c>
      <c r="E226" s="41" t="s">
        <v>13</v>
      </c>
      <c r="F226" s="42">
        <v>9</v>
      </c>
      <c r="G226" s="43">
        <f>(30000*9)</f>
        <v>270000</v>
      </c>
      <c r="H226" s="27" t="s">
        <v>168</v>
      </c>
    </row>
    <row r="227" spans="2:16" ht="150" customHeight="1" thickTop="1" thickBot="1" x14ac:dyDescent="0.3">
      <c r="B227" s="10">
        <v>218</v>
      </c>
      <c r="C227" s="2"/>
      <c r="D227" s="8" t="s">
        <v>158</v>
      </c>
      <c r="E227" s="8" t="s">
        <v>13</v>
      </c>
      <c r="F227" s="18">
        <v>1</v>
      </c>
      <c r="G227" s="31">
        <v>20000</v>
      </c>
      <c r="H227" s="44" t="s">
        <v>14</v>
      </c>
    </row>
    <row r="228" spans="2:16" ht="131.25" customHeight="1" thickTop="1" thickBot="1" x14ac:dyDescent="0.3">
      <c r="B228" s="10">
        <v>219</v>
      </c>
      <c r="C228" s="2"/>
      <c r="D228" s="8" t="s">
        <v>159</v>
      </c>
      <c r="E228" s="8" t="s">
        <v>13</v>
      </c>
      <c r="F228" s="18">
        <v>1</v>
      </c>
      <c r="G228" s="31">
        <v>15000</v>
      </c>
      <c r="H228" s="7" t="s">
        <v>14</v>
      </c>
    </row>
    <row r="229" spans="2:16" ht="134.25" customHeight="1" thickTop="1" thickBot="1" x14ac:dyDescent="0.3">
      <c r="B229" s="10">
        <v>220</v>
      </c>
      <c r="C229" s="2"/>
      <c r="D229" s="8" t="s">
        <v>159</v>
      </c>
      <c r="E229" s="8" t="s">
        <v>13</v>
      </c>
      <c r="F229" s="18">
        <v>1</v>
      </c>
      <c r="G229" s="31">
        <v>15000</v>
      </c>
      <c r="H229" s="7" t="s">
        <v>14</v>
      </c>
    </row>
    <row r="230" spans="2:16" ht="139.5" customHeight="1" thickTop="1" thickBot="1" x14ac:dyDescent="0.3">
      <c r="B230" s="10">
        <v>221</v>
      </c>
      <c r="C230" s="2"/>
      <c r="D230" s="8" t="s">
        <v>160</v>
      </c>
      <c r="E230" s="8" t="s">
        <v>13</v>
      </c>
      <c r="F230" s="18">
        <v>2</v>
      </c>
      <c r="G230" s="31">
        <f>(15000*2)</f>
        <v>30000</v>
      </c>
      <c r="H230" s="7" t="s">
        <v>149</v>
      </c>
    </row>
    <row r="231" spans="2:16" ht="135.75" customHeight="1" thickTop="1" thickBot="1" x14ac:dyDescent="0.3">
      <c r="B231" s="10">
        <v>222</v>
      </c>
      <c r="C231" s="2"/>
      <c r="D231" s="8" t="s">
        <v>90</v>
      </c>
      <c r="E231" s="8" t="s">
        <v>34</v>
      </c>
      <c r="F231" s="18">
        <v>1</v>
      </c>
      <c r="G231" s="31">
        <v>100000</v>
      </c>
      <c r="H231" s="7" t="s">
        <v>161</v>
      </c>
    </row>
    <row r="232" spans="2:16" ht="132.75" customHeight="1" thickTop="1" thickBot="1" x14ac:dyDescent="0.3">
      <c r="B232" s="10">
        <v>223</v>
      </c>
      <c r="C232" s="2"/>
      <c r="D232" s="8" t="s">
        <v>90</v>
      </c>
      <c r="E232" s="8" t="s">
        <v>34</v>
      </c>
      <c r="F232" s="18">
        <v>1</v>
      </c>
      <c r="G232" s="31">
        <v>100000</v>
      </c>
      <c r="H232" s="7" t="s">
        <v>161</v>
      </c>
    </row>
    <row r="233" spans="2:16" ht="108" customHeight="1" thickTop="1" thickBot="1" x14ac:dyDescent="0.3">
      <c r="B233" s="10">
        <v>224</v>
      </c>
      <c r="C233" s="2"/>
      <c r="D233" s="8" t="s">
        <v>162</v>
      </c>
      <c r="E233" s="8" t="s">
        <v>34</v>
      </c>
      <c r="F233" s="18">
        <v>1</v>
      </c>
      <c r="G233" s="31">
        <v>50000</v>
      </c>
      <c r="H233" s="7" t="s">
        <v>14</v>
      </c>
    </row>
    <row r="234" spans="2:16" ht="256.5" customHeight="1" thickTop="1" thickBot="1" x14ac:dyDescent="0.3">
      <c r="B234" s="10">
        <v>225</v>
      </c>
      <c r="C234" s="2"/>
      <c r="D234" s="8" t="s">
        <v>163</v>
      </c>
      <c r="E234" s="8" t="s">
        <v>34</v>
      </c>
      <c r="F234" s="18">
        <v>2</v>
      </c>
      <c r="G234" s="31">
        <f>(35000*2)</f>
        <v>70000</v>
      </c>
      <c r="H234" s="7" t="s">
        <v>115</v>
      </c>
    </row>
    <row r="235" spans="2:16" ht="147.75" customHeight="1" thickTop="1" thickBot="1" x14ac:dyDescent="0.3">
      <c r="B235" s="10">
        <v>226</v>
      </c>
      <c r="C235" s="2"/>
      <c r="D235" s="8" t="s">
        <v>164</v>
      </c>
      <c r="E235" s="8" t="s">
        <v>34</v>
      </c>
      <c r="F235" s="18">
        <v>6</v>
      </c>
      <c r="G235" s="31">
        <f>(30000*6)</f>
        <v>180000</v>
      </c>
      <c r="H235" s="7" t="s">
        <v>157</v>
      </c>
    </row>
    <row r="236" spans="2:16" ht="177" customHeight="1" thickTop="1" thickBot="1" x14ac:dyDescent="0.3">
      <c r="B236" s="10">
        <v>227</v>
      </c>
      <c r="C236" s="2"/>
      <c r="D236" s="8" t="s">
        <v>165</v>
      </c>
      <c r="E236" s="8" t="s">
        <v>13</v>
      </c>
      <c r="F236" s="18">
        <v>2</v>
      </c>
      <c r="G236" s="31">
        <f>150000+120000</f>
        <v>270000</v>
      </c>
      <c r="H236" s="7" t="s">
        <v>166</v>
      </c>
    </row>
    <row r="237" spans="2:16" ht="151.5" customHeight="1" thickTop="1" thickBot="1" x14ac:dyDescent="0.3">
      <c r="B237" s="29">
        <v>228</v>
      </c>
      <c r="C237" s="28"/>
      <c r="D237" s="25" t="s">
        <v>167</v>
      </c>
      <c r="E237" s="25" t="s">
        <v>13</v>
      </c>
      <c r="F237" s="26">
        <v>1</v>
      </c>
      <c r="G237" s="30">
        <v>250000</v>
      </c>
      <c r="H237" s="27" t="s">
        <v>30</v>
      </c>
    </row>
    <row r="238" spans="2:16" ht="148.5" customHeight="1" thickTop="1" thickBot="1" x14ac:dyDescent="0.3">
      <c r="B238" s="29">
        <v>229</v>
      </c>
      <c r="C238" s="24"/>
      <c r="D238" s="25" t="s">
        <v>167</v>
      </c>
      <c r="E238" s="25" t="s">
        <v>13</v>
      </c>
      <c r="F238" s="26">
        <v>1</v>
      </c>
      <c r="G238" s="30">
        <v>250000</v>
      </c>
      <c r="H238" s="27" t="s">
        <v>30</v>
      </c>
    </row>
    <row r="239" spans="2:16" ht="178.5" customHeight="1" thickTop="1" thickBot="1" x14ac:dyDescent="0.3">
      <c r="B239" s="10">
        <v>230</v>
      </c>
      <c r="C239" s="2"/>
      <c r="D239" s="8" t="s">
        <v>169</v>
      </c>
      <c r="E239" s="8" t="s">
        <v>13</v>
      </c>
      <c r="F239" s="18">
        <v>8</v>
      </c>
      <c r="G239" s="31">
        <f>(30000*Tabla5[[#This Row],['#]])</f>
        <v>240000</v>
      </c>
      <c r="H239" s="7" t="s">
        <v>14</v>
      </c>
    </row>
    <row r="240" spans="2:16" ht="97.5" customHeight="1" thickTop="1" thickBot="1" x14ac:dyDescent="0.3">
      <c r="O240" s="45"/>
      <c r="P240" s="45"/>
    </row>
    <row r="241" spans="2:8" ht="97.5" customHeight="1" thickTop="1" thickBot="1" x14ac:dyDescent="0.3">
      <c r="B241" s="52" t="s">
        <v>174</v>
      </c>
      <c r="C241" s="52"/>
      <c r="D241" s="50" t="s">
        <v>172</v>
      </c>
      <c r="E241" s="51"/>
      <c r="F241" s="48" t="s">
        <v>173</v>
      </c>
      <c r="G241" s="48"/>
      <c r="H241" s="48"/>
    </row>
    <row r="242" spans="2:8" ht="97.5" customHeight="1" thickTop="1" thickBot="1" x14ac:dyDescent="0.3">
      <c r="B242" s="53">
        <f>SUM(Tabla5['#])</f>
        <v>402</v>
      </c>
      <c r="C242" s="53"/>
      <c r="D242" s="46">
        <f>SUM(Tabla5[VALOR])</f>
        <v>15763500</v>
      </c>
      <c r="E242" s="47"/>
      <c r="F242" s="49">
        <f>(D242*0.1)</f>
        <v>1576350</v>
      </c>
      <c r="G242" s="49"/>
      <c r="H242" s="49"/>
    </row>
    <row r="243" spans="2:8" ht="97.5" customHeight="1" x14ac:dyDescent="0.25"/>
    <row r="244" spans="2:8" ht="97.5" customHeight="1" x14ac:dyDescent="0.25"/>
    <row r="245" spans="2:8" ht="97.5" customHeight="1" x14ac:dyDescent="0.25"/>
    <row r="246" spans="2:8" ht="97.5" customHeight="1" x14ac:dyDescent="0.25"/>
    <row r="247" spans="2:8" ht="97.5" customHeight="1" x14ac:dyDescent="0.25"/>
    <row r="248" spans="2:8" ht="97.5" customHeight="1" x14ac:dyDescent="0.25"/>
    <row r="249" spans="2:8" ht="97.5" customHeight="1" x14ac:dyDescent="0.25"/>
    <row r="250" spans="2:8" ht="97.5" customHeight="1" x14ac:dyDescent="0.25"/>
    <row r="251" spans="2:8" ht="97.5" customHeight="1" x14ac:dyDescent="0.25"/>
    <row r="252" spans="2:8" ht="97.5" customHeight="1" x14ac:dyDescent="0.25"/>
    <row r="253" spans="2:8" ht="97.5" customHeight="1" x14ac:dyDescent="0.25"/>
    <row r="254" spans="2:8" ht="97.5" customHeight="1" x14ac:dyDescent="0.25"/>
    <row r="255" spans="2:8" ht="97.5" customHeight="1" x14ac:dyDescent="0.25"/>
    <row r="256" spans="2:8" ht="97.5" customHeight="1" x14ac:dyDescent="0.25"/>
    <row r="257" ht="97.5" customHeight="1" x14ac:dyDescent="0.25"/>
    <row r="258" ht="97.5" customHeight="1" x14ac:dyDescent="0.25"/>
    <row r="259" ht="97.5" customHeight="1" x14ac:dyDescent="0.25"/>
    <row r="260" ht="97.5" customHeight="1" x14ac:dyDescent="0.25"/>
    <row r="261" ht="97.5" customHeight="1" x14ac:dyDescent="0.25"/>
    <row r="262" ht="97.5" customHeight="1" x14ac:dyDescent="0.25"/>
    <row r="263" ht="97.5" customHeight="1" x14ac:dyDescent="0.25"/>
    <row r="264" ht="97.5" customHeight="1" x14ac:dyDescent="0.25"/>
    <row r="265" ht="97.5" customHeight="1" x14ac:dyDescent="0.25"/>
    <row r="266" ht="97.5" customHeight="1" x14ac:dyDescent="0.25"/>
    <row r="267" ht="97.5" customHeight="1" x14ac:dyDescent="0.25"/>
    <row r="268" ht="97.5" customHeight="1" x14ac:dyDescent="0.25"/>
    <row r="269" ht="97.5" customHeight="1" x14ac:dyDescent="0.25"/>
    <row r="270" ht="97.5" customHeight="1" x14ac:dyDescent="0.25"/>
  </sheetData>
  <mergeCells count="13">
    <mergeCell ref="B2:H2"/>
    <mergeCell ref="B3:H3"/>
    <mergeCell ref="B8:H8"/>
    <mergeCell ref="B5:H5"/>
    <mergeCell ref="B4:H4"/>
    <mergeCell ref="B7:H7"/>
    <mergeCell ref="B6:H6"/>
    <mergeCell ref="D242:E242"/>
    <mergeCell ref="F241:H241"/>
    <mergeCell ref="F242:H242"/>
    <mergeCell ref="D241:E241"/>
    <mergeCell ref="B241:C241"/>
    <mergeCell ref="B242:C242"/>
  </mergeCells>
  <pageMargins left="0.7" right="0.7" top="0.75" bottom="0.75" header="0.3" footer="0.3"/>
  <pageSetup paperSize="3" orientation="portrait" r:id="rId1"/>
  <drawing r:id="rId2"/>
  <tableParts count="1"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Bodega</cp:lastModifiedBy>
  <cp:lastPrinted>2020-11-25T22:05:19Z</cp:lastPrinted>
  <dcterms:created xsi:type="dcterms:W3CDTF">2020-07-27T19:20:57Z</dcterms:created>
  <dcterms:modified xsi:type="dcterms:W3CDTF">2020-11-25T22:13:12Z</dcterms:modified>
</cp:coreProperties>
</file>